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36" yWindow="780" windowWidth="17520" windowHeight="9924" activeTab="1"/>
  </bookViews>
  <sheets>
    <sheet name="Exh. 15.35 Subj. Pro-Rata Share" sheetId="1" r:id="rId1"/>
    <sheet name="Exh. 15.36 Subject Capture " sheetId="2" r:id="rId2"/>
  </sheets>
  <definedNames>
    <definedName name="_xlnm.Print_Area" localSheetId="0">'Exh. 15.35 Subj. Pro-Rata Share'!$C$1:$I$10</definedName>
    <definedName name="_xlnm.Print_Area" localSheetId="1">'Exh. 15.36 Subject Capture '!$C$1:$K$10</definedName>
  </definedNames>
  <calcPr calcId="125725"/>
</workbook>
</file>

<file path=xl/calcChain.xml><?xml version="1.0" encoding="utf-8"?>
<calcChain xmlns="http://schemas.openxmlformats.org/spreadsheetml/2006/main">
  <c r="J9" i="2"/>
  <c r="J8"/>
  <c r="I9"/>
  <c r="H9"/>
  <c r="G9"/>
  <c r="F9"/>
  <c r="E9"/>
  <c r="D9"/>
  <c r="J6"/>
  <c r="I6"/>
  <c r="I8" s="1"/>
  <c r="E4" i="1"/>
  <c r="E6" s="1"/>
  <c r="E8" s="1"/>
  <c r="E10" s="1"/>
  <c r="D6"/>
  <c r="D8" s="1"/>
  <c r="D10" s="1"/>
  <c r="E6" i="2"/>
  <c r="E8" s="1"/>
  <c r="F6"/>
  <c r="F8" s="1"/>
  <c r="G6"/>
  <c r="G8" s="1"/>
  <c r="H6"/>
  <c r="H8" s="1"/>
  <c r="F4" i="1"/>
  <c r="F6" s="1"/>
  <c r="F8" s="1"/>
  <c r="F10" s="1"/>
  <c r="G4" l="1"/>
  <c r="G6" l="1"/>
  <c r="G8" s="1"/>
  <c r="G10" s="1"/>
  <c r="H4"/>
  <c r="H6" l="1"/>
  <c r="H8" s="1"/>
  <c r="H10" s="1"/>
  <c r="I4"/>
  <c r="I6" s="1"/>
  <c r="I8" s="1"/>
  <c r="I10" s="1"/>
</calcChain>
</file>

<file path=xl/sharedStrings.xml><?xml version="1.0" encoding="utf-8"?>
<sst xmlns="http://schemas.openxmlformats.org/spreadsheetml/2006/main" count="37" uniqueCount="31">
  <si>
    <t>Year 1</t>
  </si>
  <si>
    <t>Year 2</t>
  </si>
  <si>
    <t>Year 3</t>
  </si>
  <si>
    <t>Year 4</t>
  </si>
  <si>
    <t>Year 5</t>
  </si>
  <si>
    <t>Expected opening of space under construction/forecast</t>
  </si>
  <si>
    <t>Subject size</t>
  </si>
  <si>
    <t>Subject pro rata share</t>
  </si>
  <si>
    <t>Less adjustment for property rating</t>
  </si>
  <si>
    <t>Subject capture rate</t>
  </si>
  <si>
    <t>Subject's adjusted capture rate</t>
  </si>
  <si>
    <t>Exhibit 15.35</t>
  </si>
  <si>
    <t>Exhibit 15.36</t>
  </si>
  <si>
    <t xml:space="preserve">Analysis of the Pro Rata Share of Subject Property Adjusted for Property General Rating and New Competition </t>
  </si>
  <si>
    <t>Current Year End</t>
  </si>
  <si>
    <t>Current warehouse and distribution space in Denia Landing submarket</t>
  </si>
  <si>
    <t>Total warehouse and distribution space in Denia Landing submarket</t>
  </si>
  <si>
    <t>Warehouse/Distribution Market (Capture) Penetration--Mid-Range Forecast for Subject Property</t>
  </si>
  <si>
    <t>Total demand in the Far North market area (square feet)</t>
  </si>
  <si>
    <t>Capture rate of the Denia Landing submarket</t>
  </si>
  <si>
    <t>Total demand in the Denia Landing market area (square feet)</t>
  </si>
  <si>
    <t>Indicated amount of occupied square feet in subject property (mid-range forecast)</t>
  </si>
  <si>
    <t>Comments</t>
  </si>
  <si>
    <t>Indicated property occupancy rate</t>
  </si>
  <si>
    <t>Subject size square feet --&gt;</t>
  </si>
  <si>
    <t>Capture rate reconciled estimate</t>
  </si>
  <si>
    <t>Average of two fundamental methods (demand for occupied space)</t>
  </si>
  <si>
    <t>Declining towards location rating</t>
  </si>
  <si>
    <t>Line 1 x Line 2</t>
  </si>
  <si>
    <t>Year 10</t>
  </si>
  <si>
    <t>Line</t>
  </si>
</sst>
</file>

<file path=xl/styles.xml><?xml version="1.0" encoding="utf-8"?>
<styleSheet xmlns="http://schemas.openxmlformats.org/spreadsheetml/2006/main">
  <numFmts count="1">
    <numFmt numFmtId="164" formatCode="0.0%"/>
  </numFmts>
  <fonts count="4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Border="1"/>
    <xf numFmtId="3" fontId="0" fillId="0" borderId="2" xfId="0" applyNumberFormat="1" applyBorder="1" applyAlignment="1">
      <alignment vertical="center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3" fontId="0" fillId="0" borderId="3" xfId="0" applyNumberFormat="1" applyBorder="1" applyAlignment="1">
      <alignment vertical="center"/>
    </xf>
    <xf numFmtId="10" fontId="1" fillId="0" borderId="2" xfId="1" applyNumberFormat="1" applyBorder="1" applyAlignment="1">
      <alignment horizontal="center"/>
    </xf>
    <xf numFmtId="10" fontId="1" fillId="0" borderId="3" xfId="1" applyNumberFormat="1" applyBorder="1" applyAlignment="1">
      <alignment horizontal="center"/>
    </xf>
    <xf numFmtId="0" fontId="0" fillId="0" borderId="0" xfId="0" applyAlignment="1">
      <alignment vertical="center" wrapText="1"/>
    </xf>
    <xf numFmtId="10" fontId="1" fillId="0" borderId="4" xfId="1" applyNumberFormat="1" applyBorder="1" applyAlignment="1">
      <alignment horizontal="center"/>
    </xf>
    <xf numFmtId="10" fontId="1" fillId="0" borderId="5" xfId="1" applyNumberFormat="1" applyBorder="1" applyAlignment="1">
      <alignment horizontal="center"/>
    </xf>
    <xf numFmtId="164" fontId="3" fillId="0" borderId="2" xfId="1" applyNumberFormat="1" applyFont="1" applyBorder="1" applyAlignment="1">
      <alignment horizontal="center" vertical="center"/>
    </xf>
    <xf numFmtId="164" fontId="3" fillId="0" borderId="3" xfId="1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6" xfId="0" applyBorder="1" applyAlignment="1">
      <alignment vertical="center" wrapText="1"/>
    </xf>
    <xf numFmtId="0" fontId="0" fillId="0" borderId="6" xfId="0" applyFill="1" applyBorder="1"/>
    <xf numFmtId="0" fontId="2" fillId="0" borderId="0" xfId="0" applyFont="1" applyProtection="1">
      <protection locked="0"/>
    </xf>
    <xf numFmtId="3" fontId="3" fillId="0" borderId="2" xfId="0" applyNumberFormat="1" applyFont="1" applyBorder="1" applyAlignment="1" applyProtection="1">
      <alignment horizontal="center" vertical="center"/>
      <protection locked="0"/>
    </xf>
    <xf numFmtId="3" fontId="0" fillId="0" borderId="2" xfId="0" applyNumberFormat="1" applyBorder="1" applyAlignment="1" applyProtection="1">
      <alignment vertical="center"/>
      <protection locked="0"/>
    </xf>
    <xf numFmtId="3" fontId="0" fillId="0" borderId="2" xfId="0" applyNumberFormat="1" applyBorder="1" applyAlignment="1" applyProtection="1">
      <alignment horizontal="center" vertical="center"/>
      <protection locked="0"/>
    </xf>
    <xf numFmtId="3" fontId="0" fillId="0" borderId="3" xfId="0" applyNumberFormat="1" applyBorder="1" applyAlignment="1" applyProtection="1">
      <alignment horizontal="center" vertical="center"/>
      <protection locked="0"/>
    </xf>
    <xf numFmtId="3" fontId="0" fillId="0" borderId="2" xfId="0" applyNumberFormat="1" applyBorder="1" applyProtection="1">
      <protection locked="0"/>
    </xf>
    <xf numFmtId="3" fontId="0" fillId="0" borderId="3" xfId="0" applyNumberFormat="1" applyBorder="1" applyProtection="1">
      <protection locked="0"/>
    </xf>
    <xf numFmtId="164" fontId="1" fillId="0" borderId="2" xfId="1" applyNumberFormat="1" applyBorder="1" applyAlignment="1" applyProtection="1">
      <alignment horizontal="center"/>
      <protection locked="0"/>
    </xf>
    <xf numFmtId="164" fontId="1" fillId="0" borderId="3" xfId="1" applyNumberFormat="1" applyBorder="1" applyAlignment="1" applyProtection="1">
      <alignment horizont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7" xfId="0" applyBorder="1" applyAlignment="1" applyProtection="1">
      <alignment vertical="center" wrapText="1"/>
      <protection locked="0"/>
    </xf>
    <xf numFmtId="164" fontId="1" fillId="0" borderId="2" xfId="1" applyNumberFormat="1" applyFont="1" applyBorder="1" applyAlignment="1" applyProtection="1">
      <alignment horizontal="center"/>
      <protection locked="0"/>
    </xf>
    <xf numFmtId="3" fontId="0" fillId="0" borderId="3" xfId="0" applyNumberFormat="1" applyBorder="1" applyAlignment="1" applyProtection="1">
      <alignment vertical="center"/>
      <protection locked="0"/>
    </xf>
    <xf numFmtId="9" fontId="1" fillId="0" borderId="4" xfId="1" applyBorder="1" applyAlignment="1">
      <alignment horizontal="center" vertical="center"/>
    </xf>
    <xf numFmtId="9" fontId="1" fillId="0" borderId="5" xfId="1" applyBorder="1" applyAlignment="1">
      <alignment horizontal="center" vertical="center"/>
    </xf>
    <xf numFmtId="10" fontId="3" fillId="0" borderId="2" xfId="1" applyNumberFormat="1" applyFont="1" applyBorder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horizontal="center"/>
      <protection locked="0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1" xfId="0" applyFont="1" applyBorder="1"/>
    <xf numFmtId="0" fontId="2" fillId="0" borderId="2" xfId="0" applyFont="1" applyBorder="1" applyAlignment="1" applyProtection="1">
      <alignment horizontal="center"/>
      <protection locked="0"/>
    </xf>
    <xf numFmtId="0" fontId="2" fillId="0" borderId="3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vertical="center" wrapText="1"/>
      <protection locked="0"/>
    </xf>
    <xf numFmtId="0" fontId="2" fillId="0" borderId="3" xfId="0" applyFont="1" applyBorder="1" applyAlignment="1" applyProtection="1">
      <alignment horizontal="left" vertical="center" wrapText="1"/>
      <protection locked="0"/>
    </xf>
    <xf numFmtId="3" fontId="1" fillId="0" borderId="3" xfId="0" applyNumberFormat="1" applyFont="1" applyBorder="1" applyAlignment="1" applyProtection="1">
      <alignment horizontal="left" vertical="center" wrapText="1"/>
      <protection locked="0"/>
    </xf>
    <xf numFmtId="164" fontId="1" fillId="0" borderId="3" xfId="1" applyNumberFormat="1" applyBorder="1" applyAlignment="1" applyProtection="1">
      <alignment horizontal="left" wrapText="1"/>
      <protection locked="0"/>
    </xf>
    <xf numFmtId="3" fontId="1" fillId="0" borderId="3" xfId="0" applyNumberFormat="1" applyFont="1" applyBorder="1" applyAlignment="1">
      <alignment horizontal="left" vertical="center" wrapText="1"/>
    </xf>
    <xf numFmtId="9" fontId="1" fillId="0" borderId="5" xfId="1" applyBorder="1" applyAlignment="1">
      <alignment horizontal="left" vertical="center" wrapText="1"/>
    </xf>
    <xf numFmtId="0" fontId="2" fillId="2" borderId="8" xfId="0" applyFont="1" applyFill="1" applyBorder="1" applyAlignment="1" applyProtection="1">
      <protection locked="0"/>
    </xf>
    <xf numFmtId="0" fontId="2" fillId="2" borderId="9" xfId="0" applyFont="1" applyFill="1" applyBorder="1" applyAlignment="1" applyProtection="1">
      <protection locked="0"/>
    </xf>
    <xf numFmtId="0" fontId="2" fillId="2" borderId="10" xfId="0" applyFont="1" applyFill="1" applyBorder="1" applyAlignment="1" applyProtection="1"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164" fontId="1" fillId="0" borderId="3" xfId="1" applyNumberFormat="1" applyFont="1" applyBorder="1" applyAlignment="1">
      <alignment horizontal="left" vertical="center" wrapText="1"/>
    </xf>
    <xf numFmtId="3" fontId="1" fillId="0" borderId="4" xfId="1" applyNumberFormat="1" applyBorder="1" applyAlignment="1">
      <alignment horizontal="center" vertical="center"/>
    </xf>
    <xf numFmtId="9" fontId="0" fillId="0" borderId="2" xfId="1" applyFont="1" applyBorder="1" applyAlignment="1" applyProtection="1">
      <alignment horizontal="center" vertical="center"/>
      <protection locked="0"/>
    </xf>
    <xf numFmtId="10" fontId="1" fillId="0" borderId="4" xfId="1" applyNumberFormat="1" applyBorder="1" applyAlignment="1">
      <alignment horizontal="center" vertical="center"/>
    </xf>
    <xf numFmtId="9" fontId="0" fillId="0" borderId="3" xfId="1" applyFont="1" applyBorder="1" applyAlignment="1" applyProtection="1">
      <alignment horizontal="center" vertical="center"/>
      <protection locked="0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CM17"/>
  <sheetViews>
    <sheetView showGridLines="0" topLeftCell="C1" workbookViewId="0">
      <selection activeCell="I8" sqref="I8"/>
    </sheetView>
  </sheetViews>
  <sheetFormatPr defaultColWidth="8.77734375" defaultRowHeight="13.2"/>
  <cols>
    <col min="1" max="2" width="8.77734375" customWidth="1"/>
    <col min="3" max="3" width="35.44140625" customWidth="1"/>
    <col min="4" max="4" width="16.6640625" customWidth="1"/>
    <col min="5" max="9" width="10.109375" bestFit="1" customWidth="1"/>
    <col min="10" max="10" width="33.109375" customWidth="1"/>
  </cols>
  <sheetData>
    <row r="1" spans="3:91" ht="13.8" thickBot="1">
      <c r="C1" s="19" t="s">
        <v>11</v>
      </c>
    </row>
    <row r="2" spans="3:91">
      <c r="C2" s="35" t="s">
        <v>13</v>
      </c>
      <c r="D2" s="36"/>
      <c r="E2" s="36"/>
      <c r="F2" s="36"/>
      <c r="G2" s="36"/>
      <c r="H2" s="36"/>
      <c r="I2" s="37"/>
      <c r="J2" s="18"/>
    </row>
    <row r="3" spans="3:91">
      <c r="C3" s="38"/>
      <c r="D3" s="39" t="s">
        <v>14</v>
      </c>
      <c r="E3" s="39" t="s">
        <v>0</v>
      </c>
      <c r="F3" s="39" t="s">
        <v>1</v>
      </c>
      <c r="G3" s="39" t="s">
        <v>2</v>
      </c>
      <c r="H3" s="39" t="s">
        <v>3</v>
      </c>
      <c r="I3" s="40" t="s">
        <v>4</v>
      </c>
      <c r="J3" s="16"/>
    </row>
    <row r="4" spans="3:91" ht="38.25" customHeight="1">
      <c r="C4" s="41" t="s">
        <v>15</v>
      </c>
      <c r="D4" s="20">
        <v>10162844</v>
      </c>
      <c r="E4" s="2">
        <f>D4+D5</f>
        <v>12762844</v>
      </c>
      <c r="F4" s="2">
        <f>E4+E5</f>
        <v>12762844</v>
      </c>
      <c r="G4" s="2">
        <f>F4+F5</f>
        <v>12762844</v>
      </c>
      <c r="H4" s="2">
        <f>G4+G5</f>
        <v>13237844</v>
      </c>
      <c r="I4" s="6">
        <f>H4+H5</f>
        <v>13712844</v>
      </c>
      <c r="J4" s="17"/>
    </row>
    <row r="5" spans="3:91" ht="31.5" customHeight="1">
      <c r="C5" s="28" t="s">
        <v>5</v>
      </c>
      <c r="D5" s="21">
        <v>2600000</v>
      </c>
      <c r="E5" s="21">
        <v>0</v>
      </c>
      <c r="F5" s="22">
        <v>0</v>
      </c>
      <c r="G5" s="22">
        <v>475000</v>
      </c>
      <c r="H5" s="22">
        <v>475000</v>
      </c>
      <c r="I5" s="23">
        <v>475000</v>
      </c>
      <c r="J5" s="17"/>
      <c r="K5" s="5"/>
      <c r="L5" s="5"/>
      <c r="M5" s="5"/>
      <c r="N5" s="5"/>
    </row>
    <row r="6" spans="3:91" ht="32.25" customHeight="1">
      <c r="C6" s="41" t="s">
        <v>16</v>
      </c>
      <c r="D6" s="2">
        <f t="shared" ref="D6:I6" si="0">D4+D5</f>
        <v>12762844</v>
      </c>
      <c r="E6" s="2">
        <f t="shared" si="0"/>
        <v>12762844</v>
      </c>
      <c r="F6" s="2">
        <f t="shared" si="0"/>
        <v>12762844</v>
      </c>
      <c r="G6" s="2">
        <f t="shared" si="0"/>
        <v>13237844</v>
      </c>
      <c r="H6" s="2">
        <f t="shared" si="0"/>
        <v>13712844</v>
      </c>
      <c r="I6" s="6">
        <f t="shared" si="0"/>
        <v>14187844</v>
      </c>
      <c r="J6" s="17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</row>
    <row r="7" spans="3:91" ht="19.5" customHeight="1">
      <c r="C7" s="28" t="s">
        <v>6</v>
      </c>
      <c r="D7" s="24">
        <v>250000</v>
      </c>
      <c r="E7" s="24">
        <v>250000</v>
      </c>
      <c r="F7" s="24">
        <v>250000</v>
      </c>
      <c r="G7" s="24">
        <v>250000</v>
      </c>
      <c r="H7" s="24">
        <v>250000</v>
      </c>
      <c r="I7" s="25">
        <v>250000</v>
      </c>
      <c r="J7" s="17"/>
    </row>
    <row r="8" spans="3:91" ht="18" customHeight="1">
      <c r="C8" s="28" t="s">
        <v>7</v>
      </c>
      <c r="D8" s="7">
        <f t="shared" ref="D8:I8" si="1">D7/D6</f>
        <v>1.9588110612336875E-2</v>
      </c>
      <c r="E8" s="7">
        <f t="shared" si="1"/>
        <v>1.9588110612336875E-2</v>
      </c>
      <c r="F8" s="7">
        <f t="shared" si="1"/>
        <v>1.9588110612336875E-2</v>
      </c>
      <c r="G8" s="7">
        <f t="shared" si="1"/>
        <v>1.8885250498495071E-2</v>
      </c>
      <c r="H8" s="7">
        <f t="shared" si="1"/>
        <v>1.8231083209289043E-2</v>
      </c>
      <c r="I8" s="8">
        <f t="shared" si="1"/>
        <v>1.7620718130252913E-2</v>
      </c>
      <c r="J8" s="17"/>
    </row>
    <row r="9" spans="3:91" ht="17.25" customHeight="1">
      <c r="C9" s="28" t="s">
        <v>8</v>
      </c>
      <c r="D9" s="26">
        <v>0.06</v>
      </c>
      <c r="E9" s="26">
        <v>0.06</v>
      </c>
      <c r="F9" s="26">
        <v>0.06</v>
      </c>
      <c r="G9" s="26">
        <v>0.06</v>
      </c>
      <c r="H9" s="26">
        <v>0.06</v>
      </c>
      <c r="I9" s="27">
        <v>0.06</v>
      </c>
      <c r="J9" s="17"/>
    </row>
    <row r="10" spans="3:91" ht="18.75" customHeight="1" thickBot="1">
      <c r="C10" s="29" t="s">
        <v>10</v>
      </c>
      <c r="D10" s="10">
        <f t="shared" ref="D10:I10" si="2">D8-(D8*D9)</f>
        <v>1.8412823975596661E-2</v>
      </c>
      <c r="E10" s="10">
        <f t="shared" si="2"/>
        <v>1.8412823975596661E-2</v>
      </c>
      <c r="F10" s="10">
        <f t="shared" si="2"/>
        <v>1.8412823975596661E-2</v>
      </c>
      <c r="G10" s="10">
        <f t="shared" si="2"/>
        <v>1.7752135468585367E-2</v>
      </c>
      <c r="H10" s="10">
        <f t="shared" si="2"/>
        <v>1.7137218216731701E-2</v>
      </c>
      <c r="I10" s="11">
        <f t="shared" si="2"/>
        <v>1.6563475042437738E-2</v>
      </c>
      <c r="J10" s="9"/>
    </row>
    <row r="11" spans="3:91">
      <c r="C11" s="9"/>
      <c r="J11" s="9"/>
    </row>
    <row r="12" spans="3:91">
      <c r="J12" s="9"/>
    </row>
    <row r="13" spans="3:91">
      <c r="J13" s="9"/>
    </row>
    <row r="14" spans="3:91">
      <c r="J14" s="9"/>
    </row>
    <row r="15" spans="3:91">
      <c r="J15" s="9"/>
    </row>
    <row r="16" spans="3:91">
      <c r="J16" s="9"/>
    </row>
    <row r="17" spans="10:10">
      <c r="J17" s="9"/>
    </row>
  </sheetData>
  <mergeCells count="1">
    <mergeCell ref="C2:I2"/>
  </mergeCells>
  <phoneticPr fontId="0" type="noConversion"/>
  <printOptions gridLinesSet="0"/>
  <pageMargins left="0.75" right="0.75" top="1" bottom="1" header="0.5" footer="0.5"/>
  <pageSetup orientation="landscape" horizontalDpi="4294967292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CN12"/>
  <sheetViews>
    <sheetView showGridLines="0" tabSelected="1" workbookViewId="0">
      <selection activeCell="J9" sqref="J9"/>
    </sheetView>
  </sheetViews>
  <sheetFormatPr defaultColWidth="8.77734375" defaultRowHeight="13.2"/>
  <cols>
    <col min="1" max="2" width="8.77734375" customWidth="1"/>
    <col min="3" max="3" width="35" customWidth="1"/>
    <col min="4" max="4" width="11.109375" bestFit="1" customWidth="1"/>
    <col min="5" max="8" width="10.109375" bestFit="1" customWidth="1"/>
    <col min="9" max="9" width="10.109375" customWidth="1"/>
    <col min="10" max="10" width="10.77734375" customWidth="1"/>
    <col min="11" max="11" width="32.6640625" customWidth="1"/>
  </cols>
  <sheetData>
    <row r="1" spans="2:92" ht="13.8" thickBot="1">
      <c r="C1" s="19" t="s">
        <v>12</v>
      </c>
    </row>
    <row r="2" spans="2:92">
      <c r="C2" s="50" t="s">
        <v>17</v>
      </c>
      <c r="D2" s="51"/>
      <c r="E2" s="51"/>
      <c r="F2" s="51"/>
      <c r="G2" s="51"/>
      <c r="H2" s="51"/>
      <c r="I2" s="51"/>
      <c r="J2" s="51"/>
      <c r="K2" s="52"/>
    </row>
    <row r="3" spans="2:92" ht="21" customHeight="1">
      <c r="B3" s="53" t="s">
        <v>30</v>
      </c>
      <c r="C3" s="1"/>
      <c r="D3" s="42" t="s">
        <v>14</v>
      </c>
      <c r="E3" s="42" t="s">
        <v>0</v>
      </c>
      <c r="F3" s="42" t="s">
        <v>1</v>
      </c>
      <c r="G3" s="42" t="s">
        <v>2</v>
      </c>
      <c r="H3" s="42" t="s">
        <v>3</v>
      </c>
      <c r="I3" s="43" t="s">
        <v>4</v>
      </c>
      <c r="J3" s="43" t="s">
        <v>29</v>
      </c>
      <c r="K3" s="45" t="s">
        <v>22</v>
      </c>
    </row>
    <row r="4" spans="2:92" ht="26.4">
      <c r="B4" s="41">
        <v>1</v>
      </c>
      <c r="C4" s="41" t="s">
        <v>18</v>
      </c>
      <c r="D4" s="21">
        <v>22721881</v>
      </c>
      <c r="E4" s="21">
        <v>23056800</v>
      </c>
      <c r="F4" s="21">
        <v>23889600</v>
      </c>
      <c r="G4" s="21">
        <v>25362800</v>
      </c>
      <c r="H4" s="21">
        <v>27216000</v>
      </c>
      <c r="I4" s="31">
        <v>31140000</v>
      </c>
      <c r="J4" s="31">
        <v>34452000</v>
      </c>
      <c r="K4" s="46" t="s">
        <v>26</v>
      </c>
    </row>
    <row r="5" spans="2:92" ht="26.4">
      <c r="B5" s="41">
        <v>2</v>
      </c>
      <c r="C5" s="41" t="s">
        <v>19</v>
      </c>
      <c r="D5" s="26">
        <v>0.42630000000000001</v>
      </c>
      <c r="E5" s="26">
        <v>0.42499999999999999</v>
      </c>
      <c r="F5" s="30">
        <v>0.41499999999999998</v>
      </c>
      <c r="G5" s="26">
        <v>0.4</v>
      </c>
      <c r="H5" s="26">
        <v>0.4</v>
      </c>
      <c r="I5" s="27">
        <v>0.4</v>
      </c>
      <c r="J5" s="27">
        <v>0.4</v>
      </c>
      <c r="K5" s="47" t="s">
        <v>27</v>
      </c>
    </row>
    <row r="6" spans="2:92" ht="26.4">
      <c r="B6" s="28">
        <v>3</v>
      </c>
      <c r="C6" s="41" t="s">
        <v>20</v>
      </c>
      <c r="D6" s="21">
        <v>9685190</v>
      </c>
      <c r="E6" s="2">
        <f>E4*E5</f>
        <v>9799140</v>
      </c>
      <c r="F6" s="2">
        <f>F4*F5</f>
        <v>9914184</v>
      </c>
      <c r="G6" s="2">
        <f>G4*G5</f>
        <v>10145120</v>
      </c>
      <c r="H6" s="2">
        <f>H4*H5</f>
        <v>10886400</v>
      </c>
      <c r="I6" s="6">
        <f>I4*I5</f>
        <v>12456000</v>
      </c>
      <c r="J6" s="6">
        <f>J4*J5</f>
        <v>13780800</v>
      </c>
      <c r="K6" s="48" t="s">
        <v>28</v>
      </c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2:92">
      <c r="B7" s="41">
        <v>4</v>
      </c>
      <c r="C7" s="28" t="s">
        <v>9</v>
      </c>
      <c r="D7" s="34">
        <v>2.58E-2</v>
      </c>
      <c r="E7" s="12">
        <v>2.1999999999999999E-2</v>
      </c>
      <c r="F7" s="12">
        <v>0.02</v>
      </c>
      <c r="G7" s="12">
        <v>1.9E-2</v>
      </c>
      <c r="H7" s="12">
        <v>1.7999999999999999E-2</v>
      </c>
      <c r="I7" s="13">
        <v>1.7000000000000001E-2</v>
      </c>
      <c r="J7" s="13">
        <v>1.6E-2</v>
      </c>
      <c r="K7" s="54" t="s">
        <v>25</v>
      </c>
    </row>
    <row r="8" spans="2:92" ht="22.5" customHeight="1">
      <c r="B8" s="41">
        <v>8</v>
      </c>
      <c r="C8" s="41" t="s">
        <v>21</v>
      </c>
      <c r="D8" s="3">
        <v>250000</v>
      </c>
      <c r="E8" s="3">
        <f>E7*E6</f>
        <v>215581.08</v>
      </c>
      <c r="F8" s="3">
        <f t="shared" ref="D8:H8" si="0">F7*F6</f>
        <v>198283.68</v>
      </c>
      <c r="G8" s="3">
        <f t="shared" si="0"/>
        <v>192757.28</v>
      </c>
      <c r="H8" s="3">
        <f t="shared" si="0"/>
        <v>195955.19999999998</v>
      </c>
      <c r="I8" s="4">
        <f t="shared" ref="I8:J8" si="1">I7*I6</f>
        <v>211752.00000000003</v>
      </c>
      <c r="J8" s="4">
        <f t="shared" si="1"/>
        <v>220492.80000000002</v>
      </c>
      <c r="K8" s="48"/>
      <c r="L8" s="14"/>
      <c r="M8" s="14"/>
      <c r="N8" s="14"/>
      <c r="O8" s="14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</row>
    <row r="9" spans="2:92" ht="13.8" thickBot="1">
      <c r="B9" s="44"/>
      <c r="C9" s="41" t="s">
        <v>23</v>
      </c>
      <c r="D9" s="56">
        <f>D8/D10</f>
        <v>1</v>
      </c>
      <c r="E9" s="56">
        <f>E8/D10</f>
        <v>0.86232431999999992</v>
      </c>
      <c r="F9" s="56">
        <f>F8/D10</f>
        <v>0.79313471999999996</v>
      </c>
      <c r="G9" s="56">
        <f>G8/D10</f>
        <v>0.77102912000000001</v>
      </c>
      <c r="H9" s="56">
        <f>H8/D10</f>
        <v>0.78382079999999998</v>
      </c>
      <c r="I9" s="58">
        <f>I8/D10</f>
        <v>0.84700800000000009</v>
      </c>
      <c r="J9" s="58">
        <f>J8/D10</f>
        <v>0.88197120000000007</v>
      </c>
      <c r="K9" s="46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</row>
    <row r="10" spans="2:92" ht="13.8" thickBot="1">
      <c r="B10" s="44"/>
      <c r="C10" s="44" t="s">
        <v>24</v>
      </c>
      <c r="D10" s="55">
        <v>250000</v>
      </c>
      <c r="E10" s="57"/>
      <c r="F10" s="32"/>
      <c r="G10" s="32"/>
      <c r="H10" s="32"/>
      <c r="I10" s="33"/>
      <c r="J10" s="33"/>
      <c r="K10" s="49"/>
    </row>
    <row r="11" spans="2:92">
      <c r="C11" s="9"/>
    </row>
    <row r="12" spans="2:92">
      <c r="C12" s="9"/>
    </row>
  </sheetData>
  <phoneticPr fontId="0" type="noConversion"/>
  <printOptions gridLinesSet="0"/>
  <pageMargins left="0.75" right="0.75" top="1" bottom="1" header="0.5" footer="0.5"/>
  <pageSetup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Exh. 15.35 Subj. Pro-Rata Share</vt:lpstr>
      <vt:lpstr>Exh. 15.36 Subject Capture </vt:lpstr>
      <vt:lpstr>'Exh. 15.35 Subj. Pro-Rata Share'!Print_Area</vt:lpstr>
      <vt:lpstr>'Exh. 15.36 Subject Capture '!Print_Area</vt:lpstr>
    </vt:vector>
  </TitlesOfParts>
  <Company>UserCo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Michael McKinley</cp:lastModifiedBy>
  <cp:lastPrinted>2014-06-26T20:28:03Z</cp:lastPrinted>
  <dcterms:created xsi:type="dcterms:W3CDTF">2005-09-22T16:36:57Z</dcterms:created>
  <dcterms:modified xsi:type="dcterms:W3CDTF">2014-07-01T15:23:21Z</dcterms:modified>
</cp:coreProperties>
</file>