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60" yWindow="2448" windowWidth="12120" windowHeight="9120" activeTab="3"/>
  </bookViews>
  <sheets>
    <sheet name="Exh. 14.9 Office Demand City" sheetId="3" r:id="rId1"/>
    <sheet name="Exh. 14.10 Office Ratio Method" sheetId="2" r:id="rId2"/>
    <sheet name="Exh. 14.19 CBD Marginal Demand" sheetId="4" r:id="rId3"/>
    <sheet name="Exh. 14.25 Office  M-M Recap" sheetId="1" r:id="rId4"/>
  </sheets>
  <definedNames>
    <definedName name="_xlnm.Print_Area" localSheetId="2">'Exh. 14.19 CBD Marginal Demand'!$B$1:$F$12</definedName>
    <definedName name="_xlnm.Print_Area" localSheetId="3">'Exh. 14.25 Office  M-M Recap'!$A$1:$F$31</definedName>
    <definedName name="_xlnm.Print_Area" localSheetId="0">'Exh. 14.9 Office Demand City'!$A$1:$F$12</definedName>
  </definedNames>
  <calcPr calcId="125725"/>
</workbook>
</file>

<file path=xl/calcChain.xml><?xml version="1.0" encoding="utf-8"?>
<calcChain xmlns="http://schemas.openxmlformats.org/spreadsheetml/2006/main">
  <c r="E27" i="1"/>
  <c r="D27"/>
  <c r="C27"/>
  <c r="E17"/>
  <c r="D17"/>
  <c r="C17"/>
  <c r="E12" i="4"/>
  <c r="D12"/>
  <c r="C12"/>
  <c r="E11"/>
  <c r="D11"/>
  <c r="C11"/>
  <c r="E6"/>
  <c r="D6"/>
  <c r="D7" s="1"/>
  <c r="F10" i="2"/>
  <c r="E10"/>
  <c r="D10"/>
  <c r="D7"/>
  <c r="F9"/>
  <c r="E9"/>
  <c r="D9"/>
  <c r="F8"/>
  <c r="E8"/>
  <c r="C7" i="4"/>
  <c r="C8"/>
  <c r="C7" i="1"/>
  <c r="D7"/>
  <c r="E7"/>
  <c r="E9"/>
  <c r="E11"/>
  <c r="C9"/>
  <c r="D9"/>
  <c r="C11"/>
  <c r="C12"/>
  <c r="D11"/>
  <c r="D13"/>
  <c r="D16"/>
  <c r="D12"/>
  <c r="D14"/>
  <c r="E14"/>
  <c r="C22"/>
  <c r="C23"/>
  <c r="C26"/>
  <c r="D24"/>
  <c r="E24"/>
  <c r="C29"/>
  <c r="C31"/>
  <c r="C6" i="3"/>
  <c r="C8"/>
  <c r="C10" s="1"/>
  <c r="D6"/>
  <c r="E6"/>
  <c r="D8"/>
  <c r="D10" s="1"/>
  <c r="E8"/>
  <c r="E10" s="1"/>
  <c r="E19" i="1"/>
  <c r="E21"/>
  <c r="E12"/>
  <c r="E13"/>
  <c r="E16"/>
  <c r="C19"/>
  <c r="C13"/>
  <c r="C16"/>
  <c r="D19"/>
  <c r="D21"/>
  <c r="D29"/>
  <c r="D31"/>
  <c r="D22"/>
  <c r="D23"/>
  <c r="D26"/>
  <c r="E23"/>
  <c r="E26"/>
  <c r="E29"/>
  <c r="E31"/>
  <c r="E22"/>
  <c r="E8" i="4" l="1"/>
  <c r="E7"/>
  <c r="D8"/>
  <c r="D11" i="3"/>
  <c r="D12" s="1"/>
  <c r="E12"/>
  <c r="E11"/>
  <c r="C11"/>
  <c r="C12"/>
</calcChain>
</file>

<file path=xl/sharedStrings.xml><?xml version="1.0" encoding="utf-8"?>
<sst xmlns="http://schemas.openxmlformats.org/spreadsheetml/2006/main" count="127" uniqueCount="85">
  <si>
    <t>Based on citywide capture rate declining slightly</t>
  </si>
  <si>
    <t>Subject capture rate</t>
  </si>
  <si>
    <t>Rating and actual reconciled</t>
  </si>
  <si>
    <t>Mid-range forecast</t>
  </si>
  <si>
    <t>CBD occupied demand</t>
  </si>
  <si>
    <t>Line 1 x Line 2</t>
  </si>
  <si>
    <t>Line 3 x Line 4</t>
  </si>
  <si>
    <t>Line 5 x Line 6</t>
  </si>
  <si>
    <t>Plus frictional vacancy @ 5%</t>
  </si>
  <si>
    <t>Current</t>
  </si>
  <si>
    <t>Year 5</t>
  </si>
  <si>
    <t>Year 10</t>
  </si>
  <si>
    <t>Comment/Source</t>
  </si>
  <si>
    <t>Citywide Residual Demand</t>
  </si>
  <si>
    <t>Forecast</t>
  </si>
  <si>
    <t xml:space="preserve">Forecast </t>
  </si>
  <si>
    <t>Estimate from NAICS most probable office sectors</t>
  </si>
  <si>
    <t>Line 13 x Line 14</t>
  </si>
  <si>
    <t>Declines due to new suburban competition</t>
  </si>
  <si>
    <t>Actual survey</t>
  </si>
  <si>
    <t xml:space="preserve">Subject Capture </t>
  </si>
  <si>
    <t>Line No.</t>
  </si>
  <si>
    <t>Comments/Source</t>
  </si>
  <si>
    <t>CBD Marginal Demand for Class A Office Space</t>
  </si>
  <si>
    <t>Total citywide employment</t>
  </si>
  <si>
    <t>Total employment in primary area</t>
  </si>
  <si>
    <t>Calculate Line 3 x Line 1</t>
  </si>
  <si>
    <t>Survey  data: local sources</t>
  </si>
  <si>
    <t>CBD marginal demand for Class A space</t>
  </si>
  <si>
    <t>Percentage occupying office space</t>
  </si>
  <si>
    <t>Total employed in office space</t>
  </si>
  <si>
    <t>Percentage of office workers in Class A office space</t>
  </si>
  <si>
    <t>Total citywide demand for Class A office space jobs</t>
  </si>
  <si>
    <t>Plus frictional vacancy@ 5%</t>
  </si>
  <si>
    <t>Estimated percentage capture (subject area)</t>
  </si>
  <si>
    <t>Line 17 minus Line 18 minus Line 19</t>
  </si>
  <si>
    <t>Estimated probability</t>
  </si>
  <si>
    <t>Exhibit 14.9</t>
  </si>
  <si>
    <t>Exhibit 14.10</t>
  </si>
  <si>
    <t>Exhibit 14.19</t>
  </si>
  <si>
    <t>Exhibit 14.25</t>
  </si>
  <si>
    <t>Class A Office Space Demand—Citywide</t>
  </si>
  <si>
    <t>Current Year</t>
  </si>
  <si>
    <t>Average square feet per employee</t>
  </si>
  <si>
    <t>Total citywide occupied Class A office demand in square feet</t>
  </si>
  <si>
    <t>Total supportable (adjusted) citywide Class A office demand in square feet</t>
  </si>
  <si>
    <t>Estimate from NAICS's most probable office sectors</t>
  </si>
  <si>
    <t>Estimate by current office in square feet mix</t>
  </si>
  <si>
    <t>Line 7/0.95 – Line 8</t>
  </si>
  <si>
    <t>Line 7 + Line 8</t>
  </si>
  <si>
    <t>Citywide Class A Office Market Demand Analysis by Ratio Method</t>
  </si>
  <si>
    <t>+ 5 Years</t>
  </si>
  <si>
    <t>+ 10 Years</t>
  </si>
  <si>
    <t>Survey  data: Bureau of Labor Stat and council of governments</t>
  </si>
  <si>
    <t>Total occupied Class A office space citywide (square feet)</t>
  </si>
  <si>
    <t>Ratio of square feet occupied Class A office space per employee</t>
  </si>
  <si>
    <t>Calculation (Line 2/Line 1) for current ratio is assumed constant for forecast</t>
  </si>
  <si>
    <t>Total demand for occupied Class A office space citywide (square feet)</t>
  </si>
  <si>
    <t>Line 4/0.95 – Line 4</t>
  </si>
  <si>
    <t>Line 5 + Line 6</t>
  </si>
  <si>
    <t>CBD Residual Demand Analysis Class A Office Space--Mid-Range Forecast</t>
  </si>
  <si>
    <t>CBD average economic occupancy</t>
  </si>
  <si>
    <t>Less estimated new construction</t>
  </si>
  <si>
    <t>Less current competitive square feet</t>
  </si>
  <si>
    <t>Total CBD supportable (adjusted) demand for Class A space</t>
  </si>
  <si>
    <t>Total occupied demand in square feet from employees in CBD</t>
  </si>
  <si>
    <t>Total citywide Class A office demand in square feet</t>
  </si>
  <si>
    <t>Taken from Line 7 (demand for occupied space)</t>
  </si>
  <si>
    <t>Line 13 x Line 14 (demand for occupied space)</t>
  </si>
  <si>
    <t>(Line 15/95%) –Line 15</t>
  </si>
  <si>
    <t>Line 15 + Line 16</t>
  </si>
  <si>
    <t>Line 17 – Line 18 – Line 19</t>
  </si>
  <si>
    <t>Occupied Demand/Total Competition</t>
  </si>
  <si>
    <t xml:space="preserve"> Recap of Office Market and Marketability Study </t>
  </si>
  <si>
    <t>Total citywide Class A office supportable (adjusted) demand in square feet</t>
  </si>
  <si>
    <t>Estimate by current office square feet mix</t>
  </si>
  <si>
    <t>(Line 7/0.95) – Line 7</t>
  </si>
  <si>
    <t>Line 9 – Line 10 – Line 11</t>
  </si>
  <si>
    <t>Citywide Class A marginal demand--net (excess) shortage</t>
  </si>
  <si>
    <t>Average market economic occupancy</t>
  </si>
  <si>
    <t>Occupied Demand/Total Supply</t>
  </si>
  <si>
    <t>Taken from Line 7 (occupied demand forecast)</t>
  </si>
  <si>
    <t>(Line 15/0.95) – Line 15</t>
  </si>
  <si>
    <t>CBD residual demand for Class A space</t>
  </si>
  <si>
    <t>Subject occupancy forecast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</si>
</sst>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_);\(#,##0.0\)"/>
  </numFmts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0" borderId="4" xfId="0" applyBorder="1"/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7" xfId="0" applyFont="1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9" xfId="0" applyFill="1" applyBorder="1" applyAlignment="1">
      <alignment vertical="center" wrapText="1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3" fontId="5" fillId="0" borderId="12" xfId="0" applyNumberFormat="1" applyFont="1" applyFill="1" applyBorder="1" applyAlignment="1" applyProtection="1">
      <alignment horizontal="center"/>
      <protection locked="0"/>
    </xf>
    <xf numFmtId="3" fontId="5" fillId="0" borderId="13" xfId="0" applyNumberFormat="1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vertical="center" wrapText="1"/>
      <protection locked="0"/>
    </xf>
    <xf numFmtId="3" fontId="5" fillId="0" borderId="12" xfId="1" applyNumberFormat="1" applyFont="1" applyFill="1" applyBorder="1" applyAlignment="1">
      <alignment horizontal="center"/>
    </xf>
    <xf numFmtId="3" fontId="5" fillId="0" borderId="13" xfId="1" applyNumberFormat="1" applyFont="1" applyFill="1" applyBorder="1" applyAlignment="1">
      <alignment horizontal="center"/>
    </xf>
    <xf numFmtId="0" fontId="0" fillId="0" borderId="11" xfId="0" applyBorder="1" applyAlignment="1" applyProtection="1">
      <alignment vertical="center" wrapText="1"/>
      <protection locked="0"/>
    </xf>
    <xf numFmtId="165" fontId="5" fillId="0" borderId="12" xfId="3" applyNumberFormat="1" applyFont="1" applyFill="1" applyBorder="1" applyAlignment="1" applyProtection="1">
      <alignment horizontal="center" vertical="center"/>
      <protection locked="0"/>
    </xf>
    <xf numFmtId="165" fontId="5" fillId="0" borderId="13" xfId="3" applyNumberFormat="1" applyFont="1" applyFill="1" applyBorder="1" applyAlignment="1" applyProtection="1">
      <alignment horizontal="center" vertical="center"/>
      <protection locked="0"/>
    </xf>
    <xf numFmtId="165" fontId="1" fillId="0" borderId="14" xfId="3" applyNumberFormat="1" applyFont="1" applyBorder="1" applyAlignment="1" applyProtection="1">
      <alignment vertical="center" wrapText="1"/>
      <protection locked="0"/>
    </xf>
    <xf numFmtId="165" fontId="1" fillId="0" borderId="0" xfId="3" applyNumberFormat="1"/>
    <xf numFmtId="3" fontId="5" fillId="0" borderId="12" xfId="1" applyNumberFormat="1" applyFont="1" applyFill="1" applyBorder="1" applyAlignment="1">
      <alignment horizontal="center" vertical="center"/>
    </xf>
    <xf numFmtId="3" fontId="5" fillId="0" borderId="13" xfId="1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Fill="1" applyBorder="1" applyAlignment="1" applyProtection="1">
      <alignment horizontal="center" vertical="center"/>
      <protection locked="0"/>
    </xf>
    <xf numFmtId="164" fontId="5" fillId="0" borderId="12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15" xfId="0" quotePrefix="1" applyBorder="1" applyAlignment="1" applyProtection="1">
      <alignment horizontal="left" vertical="center" wrapText="1"/>
      <protection locked="0"/>
    </xf>
    <xf numFmtId="3" fontId="5" fillId="0" borderId="16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/>
    </xf>
    <xf numFmtId="3" fontId="0" fillId="0" borderId="12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3" fontId="5" fillId="0" borderId="16" xfId="0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9" xfId="0" applyFill="1" applyBorder="1" applyAlignment="1" applyProtection="1">
      <alignment horizontal="center" vertical="center"/>
      <protection locked="0"/>
    </xf>
    <xf numFmtId="37" fontId="5" fillId="0" borderId="20" xfId="0" applyNumberFormat="1" applyFont="1" applyFill="1" applyBorder="1" applyAlignment="1">
      <alignment horizontal="center" vertical="center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22" xfId="0" applyBorder="1" applyAlignment="1">
      <alignment horizontal="center" vertical="center"/>
    </xf>
    <xf numFmtId="0" fontId="6" fillId="0" borderId="22" xfId="0" applyFont="1" applyBorder="1" applyAlignment="1" applyProtection="1">
      <alignment vertical="center" wrapText="1"/>
      <protection locked="0"/>
    </xf>
    <xf numFmtId="0" fontId="0" fillId="2" borderId="23" xfId="0" applyFill="1" applyBorder="1" applyAlignment="1">
      <alignment horizontal="center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26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vertical="center"/>
    </xf>
    <xf numFmtId="164" fontId="5" fillId="0" borderId="17" xfId="0" applyNumberFormat="1" applyFont="1" applyFill="1" applyBorder="1" applyAlignment="1">
      <alignment vertical="center"/>
    </xf>
    <xf numFmtId="0" fontId="0" fillId="0" borderId="12" xfId="0" applyBorder="1" applyAlignment="1" applyProtection="1">
      <alignment vertical="center" wrapText="1"/>
      <protection locked="0"/>
    </xf>
    <xf numFmtId="3" fontId="5" fillId="0" borderId="12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2" borderId="1" xfId="0" applyFill="1" applyBorder="1" applyAlignment="1">
      <alignment horizontal="center" vertical="center"/>
    </xf>
    <xf numFmtId="0" fontId="4" fillId="2" borderId="8" xfId="0" applyFont="1" applyFill="1" applyBorder="1" applyAlignment="1" applyProtection="1">
      <alignment vertical="center" wrapText="1"/>
      <protection locked="0"/>
    </xf>
    <xf numFmtId="0" fontId="4" fillId="2" borderId="8" xfId="0" applyFont="1" applyFill="1" applyBorder="1"/>
    <xf numFmtId="164" fontId="0" fillId="0" borderId="12" xfId="0" applyNumberFormat="1" applyBorder="1" applyAlignment="1">
      <alignment vertical="center"/>
    </xf>
    <xf numFmtId="0" fontId="0" fillId="0" borderId="11" xfId="0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30" xfId="0" applyFont="1" applyBorder="1" applyAlignment="1" applyProtection="1">
      <alignment vertical="center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32" xfId="0" quotePrefix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2" fillId="0" borderId="31" xfId="0" quotePrefix="1" applyFont="1" applyBorder="1" applyAlignment="1" applyProtection="1">
      <alignment horizontal="left" vertical="center" wrapText="1"/>
      <protection locked="0"/>
    </xf>
    <xf numFmtId="3" fontId="9" fillId="0" borderId="31" xfId="1" applyNumberFormat="1" applyFont="1" applyBorder="1" applyAlignment="1" applyProtection="1">
      <alignment horizontal="center" vertical="center"/>
      <protection locked="0"/>
    </xf>
    <xf numFmtId="3" fontId="9" fillId="0" borderId="32" xfId="1" applyNumberFormat="1" applyFont="1" applyBorder="1" applyAlignment="1" applyProtection="1">
      <alignment horizontal="center" vertical="center"/>
      <protection locked="0"/>
    </xf>
    <xf numFmtId="0" fontId="10" fillId="0" borderId="14" xfId="0" quotePrefix="1" applyFont="1" applyBorder="1" applyAlignment="1" applyProtection="1">
      <alignment horizontal="left" vertical="center" wrapText="1"/>
      <protection locked="0"/>
    </xf>
    <xf numFmtId="37" fontId="9" fillId="0" borderId="31" xfId="2" applyNumberFormat="1" applyFont="1" applyBorder="1" applyAlignment="1" applyProtection="1">
      <alignment horizontal="center" vertical="center"/>
      <protection locked="0"/>
    </xf>
    <xf numFmtId="37" fontId="1" fillId="0" borderId="17" xfId="2" applyNumberFormat="1" applyBorder="1" applyAlignment="1" applyProtection="1">
      <alignment horizontal="center" vertical="center"/>
      <protection locked="0"/>
    </xf>
    <xf numFmtId="37" fontId="1" fillId="0" borderId="15" xfId="2" applyNumberForma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vertical="center" wrapText="1"/>
      <protection locked="0"/>
    </xf>
    <xf numFmtId="166" fontId="1" fillId="0" borderId="31" xfId="2" applyNumberForma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vertical="center" wrapText="1"/>
      <protection locked="0"/>
    </xf>
    <xf numFmtId="37" fontId="1" fillId="0" borderId="29" xfId="2" applyNumberFormat="1" applyBorder="1" applyAlignment="1">
      <alignment horizontal="center" vertical="center"/>
    </xf>
    <xf numFmtId="37" fontId="1" fillId="0" borderId="34" xfId="2" applyNumberFormat="1" applyBorder="1" applyAlignment="1">
      <alignment horizontal="center" vertical="center"/>
    </xf>
    <xf numFmtId="0" fontId="10" fillId="0" borderId="21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164" fontId="0" fillId="0" borderId="0" xfId="0" applyNumberFormat="1" applyBorder="1"/>
    <xf numFmtId="0" fontId="10" fillId="0" borderId="0" xfId="0" applyFont="1" applyBorder="1" applyAlignment="1" applyProtection="1">
      <alignment vertical="center" wrapText="1"/>
      <protection locked="0"/>
    </xf>
    <xf numFmtId="0" fontId="2" fillId="0" borderId="0" xfId="0" quotePrefix="1" applyFont="1" applyBorder="1" applyAlignment="1" applyProtection="1">
      <alignment horizontal="left" vertical="center" wrapText="1"/>
      <protection locked="0"/>
    </xf>
    <xf numFmtId="9" fontId="1" fillId="0" borderId="0" xfId="3" applyBorder="1"/>
    <xf numFmtId="0" fontId="0" fillId="0" borderId="0" xfId="0" applyAlignment="1">
      <alignment horizontal="left" vertical="top" wrapText="1"/>
    </xf>
    <xf numFmtId="0" fontId="2" fillId="0" borderId="0" xfId="0" applyFont="1" applyBorder="1"/>
    <xf numFmtId="164" fontId="2" fillId="0" borderId="0" xfId="0" applyNumberFormat="1" applyFont="1" applyBorder="1"/>
    <xf numFmtId="166" fontId="1" fillId="0" borderId="12" xfId="2" applyNumberForma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165" fontId="5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4" xfId="0" applyNumberFormat="1" applyFont="1" applyFill="1" applyBorder="1" applyAlignment="1">
      <alignment horizontal="center" vertical="center"/>
    </xf>
    <xf numFmtId="3" fontId="7" fillId="0" borderId="14" xfId="0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 applyProtection="1">
      <alignment horizontal="center" vertical="center"/>
      <protection locked="0"/>
    </xf>
    <xf numFmtId="3" fontId="5" fillId="0" borderId="18" xfId="0" applyNumberFormat="1" applyFont="1" applyFill="1" applyBorder="1" applyAlignment="1" applyProtection="1">
      <alignment horizontal="center" vertical="center"/>
      <protection locked="0"/>
    </xf>
    <xf numFmtId="37" fontId="5" fillId="0" borderId="21" xfId="0" applyNumberFormat="1" applyFont="1" applyFill="1" applyBorder="1" applyAlignment="1">
      <alignment horizontal="center" vertical="center"/>
    </xf>
    <xf numFmtId="0" fontId="0" fillId="0" borderId="15" xfId="0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vertical="center"/>
      <protection locked="0"/>
    </xf>
    <xf numFmtId="164" fontId="5" fillId="0" borderId="35" xfId="0" applyNumberFormat="1" applyFont="1" applyFill="1" applyBorder="1" applyAlignment="1">
      <alignment vertical="center"/>
    </xf>
    <xf numFmtId="164" fontId="5" fillId="0" borderId="36" xfId="0" applyNumberFormat="1" applyFont="1" applyFill="1" applyBorder="1" applyAlignment="1">
      <alignment vertical="center"/>
    </xf>
    <xf numFmtId="0" fontId="0" fillId="0" borderId="37" xfId="0" applyBorder="1"/>
    <xf numFmtId="0" fontId="4" fillId="0" borderId="38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164" fontId="5" fillId="0" borderId="20" xfId="0" applyNumberFormat="1" applyFont="1" applyFill="1" applyBorder="1" applyAlignment="1">
      <alignment vertical="center"/>
    </xf>
    <xf numFmtId="164" fontId="5" fillId="0" borderId="40" xfId="0" applyNumberFormat="1" applyFont="1" applyFill="1" applyBorder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27" xfId="0" applyBorder="1"/>
    <xf numFmtId="0" fontId="4" fillId="0" borderId="28" xfId="0" applyFont="1" applyBorder="1" applyAlignment="1" applyProtection="1">
      <alignment horizontal="center"/>
      <protection locked="0"/>
    </xf>
    <xf numFmtId="0" fontId="4" fillId="0" borderId="42" xfId="0" applyFont="1" applyBorder="1" applyAlignment="1" applyProtection="1">
      <alignment horizontal="center"/>
      <protection locked="0"/>
    </xf>
    <xf numFmtId="9" fontId="5" fillId="0" borderId="12" xfId="3" applyFont="1" applyFill="1" applyBorder="1" applyAlignment="1" applyProtection="1">
      <alignment horizontal="center" vertical="center"/>
      <protection locked="0"/>
    </xf>
    <xf numFmtId="9" fontId="5" fillId="0" borderId="13" xfId="3" applyFont="1" applyFill="1" applyBorder="1" applyAlignment="1" applyProtection="1">
      <alignment horizontal="center" vertical="center"/>
      <protection locked="0"/>
    </xf>
    <xf numFmtId="3" fontId="5" fillId="0" borderId="12" xfId="0" applyNumberFormat="1" applyFont="1" applyFill="1" applyBorder="1" applyAlignment="1" applyProtection="1">
      <alignment horizontal="center" vertical="center"/>
    </xf>
    <xf numFmtId="10" fontId="1" fillId="0" borderId="12" xfId="3" applyNumberFormat="1" applyBorder="1" applyAlignment="1" applyProtection="1">
      <alignment horizontal="center" vertical="center"/>
      <protection locked="0"/>
    </xf>
    <xf numFmtId="165" fontId="1" fillId="0" borderId="12" xfId="3" applyNumberFormat="1" applyBorder="1" applyAlignment="1" applyProtection="1">
      <alignment horizontal="center" vertical="center"/>
      <protection locked="0"/>
    </xf>
    <xf numFmtId="165" fontId="1" fillId="0" borderId="13" xfId="3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0" fontId="3" fillId="2" borderId="43" xfId="0" applyFont="1" applyFill="1" applyBorder="1" applyAlignment="1" applyProtection="1">
      <alignment horizontal="center"/>
      <protection locked="0"/>
    </xf>
    <xf numFmtId="164" fontId="4" fillId="0" borderId="0" xfId="1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2" borderId="43" xfId="0" quotePrefix="1" applyFont="1" applyFill="1" applyBorder="1" applyAlignment="1" applyProtection="1">
      <alignment horizontal="center"/>
      <protection locked="0"/>
    </xf>
    <xf numFmtId="0" fontId="8" fillId="2" borderId="2" xfId="0" quotePrefix="1" applyFont="1" applyFill="1" applyBorder="1" applyAlignment="1" applyProtection="1">
      <alignment horizontal="center"/>
      <protection locked="0"/>
    </xf>
    <xf numFmtId="0" fontId="3" fillId="2" borderId="44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0" fontId="1" fillId="0" borderId="29" xfId="0" applyFont="1" applyBorder="1" applyAlignment="1" applyProtection="1">
      <alignment vertical="center" wrapText="1"/>
      <protection locked="0"/>
    </xf>
    <xf numFmtId="0" fontId="1" fillId="0" borderId="14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 applyProtection="1">
      <alignment vertical="center" wrapText="1"/>
      <protection locked="0"/>
    </xf>
    <xf numFmtId="0" fontId="8" fillId="2" borderId="44" xfId="0" applyFont="1" applyFill="1" applyBorder="1" applyAlignment="1" applyProtection="1">
      <alignment horizontal="center"/>
      <protection locked="0"/>
    </xf>
    <xf numFmtId="37" fontId="1" fillId="0" borderId="31" xfId="2" applyNumberFormat="1" applyBorder="1" applyAlignment="1">
      <alignment horizontal="center" vertical="center"/>
    </xf>
    <xf numFmtId="0" fontId="10" fillId="0" borderId="14" xfId="0" applyFont="1" applyBorder="1" applyAlignment="1" applyProtection="1">
      <alignment horizontal="left" vertical="center" wrapText="1"/>
      <protection locked="0"/>
    </xf>
    <xf numFmtId="37" fontId="1" fillId="0" borderId="12" xfId="2" applyNumberFormat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vertical="center" wrapText="1"/>
      <protection locked="0"/>
    </xf>
    <xf numFmtId="0" fontId="2" fillId="2" borderId="44" xfId="0" applyFont="1" applyFill="1" applyBorder="1" applyAlignment="1" applyProtection="1">
      <alignment horizontal="center"/>
      <protection locked="0"/>
    </xf>
    <xf numFmtId="0" fontId="1" fillId="0" borderId="37" xfId="0" applyFont="1" applyBorder="1"/>
    <xf numFmtId="0" fontId="1" fillId="0" borderId="19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164" fontId="1" fillId="0" borderId="36" xfId="0" applyNumberFormat="1" applyFont="1" applyFill="1" applyBorder="1" applyAlignment="1">
      <alignment vertical="center"/>
    </xf>
    <xf numFmtId="165" fontId="1" fillId="0" borderId="14" xfId="3" applyNumberFormat="1" applyFont="1" applyFill="1" applyBorder="1" applyAlignment="1" applyProtection="1">
      <alignment horizontal="center" vertical="center"/>
      <protection locked="0"/>
    </xf>
    <xf numFmtId="3" fontId="1" fillId="0" borderId="14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 applyProtection="1">
      <alignment horizontal="center" vertical="center"/>
      <protection locked="0"/>
    </xf>
    <xf numFmtId="3" fontId="1" fillId="0" borderId="18" xfId="0" applyNumberFormat="1" applyFont="1" applyFill="1" applyBorder="1" applyAlignment="1" applyProtection="1">
      <alignment horizontal="center" vertical="center"/>
      <protection locked="0"/>
    </xf>
    <xf numFmtId="37" fontId="1" fillId="0" borderId="21" xfId="0" applyNumberFormat="1" applyFont="1" applyFill="1" applyBorder="1" applyAlignment="1">
      <alignment horizontal="center" vertical="center"/>
    </xf>
    <xf numFmtId="9" fontId="5" fillId="0" borderId="20" xfId="3" applyFont="1" applyFill="1" applyBorder="1" applyAlignment="1">
      <alignment horizontal="center" vertical="center"/>
    </xf>
    <xf numFmtId="9" fontId="5" fillId="0" borderId="21" xfId="3" applyFont="1" applyFill="1" applyBorder="1" applyAlignment="1">
      <alignment horizontal="center" vertical="center"/>
    </xf>
    <xf numFmtId="0" fontId="2" fillId="0" borderId="41" xfId="0" applyFont="1" applyBorder="1" applyAlignment="1" applyProtection="1">
      <alignment horizontal="center"/>
      <protection locked="0"/>
    </xf>
    <xf numFmtId="0" fontId="2" fillId="2" borderId="8" xfId="0" applyFont="1" applyFill="1" applyBorder="1" applyProtection="1">
      <protection locked="0"/>
    </xf>
    <xf numFmtId="0" fontId="2" fillId="0" borderId="28" xfId="0" applyFont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vertical="center" wrapText="1"/>
      <protection locked="0"/>
    </xf>
    <xf numFmtId="0" fontId="1" fillId="0" borderId="20" xfId="0" applyFont="1" applyFill="1" applyBorder="1" applyAlignment="1" applyProtection="1">
      <alignment vertical="center" wrapText="1"/>
      <protection locked="0"/>
    </xf>
    <xf numFmtId="0" fontId="1" fillId="0" borderId="2" xfId="0" applyFont="1" applyBorder="1" applyAlignment="1">
      <alignment vertical="center" wrapText="1"/>
    </xf>
    <xf numFmtId="9" fontId="5" fillId="0" borderId="22" xfId="3" applyFont="1" applyBorder="1"/>
    <xf numFmtId="9" fontId="5" fillId="0" borderId="22" xfId="0" applyNumberFormat="1" applyFont="1" applyBorder="1"/>
    <xf numFmtId="0" fontId="1" fillId="0" borderId="0" xfId="0" applyFont="1" applyBorder="1" applyAlignment="1">
      <alignment vertical="center" wrapText="1"/>
    </xf>
    <xf numFmtId="9" fontId="0" fillId="0" borderId="0" xfId="3" applyFont="1" applyBorder="1"/>
    <xf numFmtId="0" fontId="1" fillId="0" borderId="27" xfId="0" applyFont="1" applyBorder="1" applyAlignment="1" applyProtection="1">
      <alignment vertical="center" wrapText="1"/>
      <protection locked="0"/>
    </xf>
    <xf numFmtId="0" fontId="1" fillId="0" borderId="20" xfId="0" applyFont="1" applyBorder="1" applyAlignment="1" applyProtection="1">
      <alignment vertical="center" wrapText="1"/>
      <protection locked="0"/>
    </xf>
    <xf numFmtId="0" fontId="1" fillId="0" borderId="29" xfId="0" applyFont="1" applyFill="1" applyBorder="1" applyAlignment="1" applyProtection="1">
      <alignment vertical="center" wrapText="1"/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6"/>
  <sheetViews>
    <sheetView showGridLines="0" zoomScaleNormal="100" workbookViewId="0">
      <selection activeCell="F12" sqref="F12"/>
    </sheetView>
  </sheetViews>
  <sheetFormatPr defaultRowHeight="13.2"/>
  <cols>
    <col min="1" max="1" width="5.6640625" customWidth="1"/>
    <col min="2" max="2" width="34.44140625" customWidth="1"/>
    <col min="3" max="3" width="11.44140625" bestFit="1" customWidth="1"/>
    <col min="4" max="4" width="11.109375" bestFit="1" customWidth="1"/>
    <col min="5" max="5" width="11.44140625" customWidth="1"/>
    <col min="6" max="6" width="22.33203125" customWidth="1"/>
  </cols>
  <sheetData>
    <row r="1" spans="1:7" ht="13.8" thickBot="1">
      <c r="A1" s="90" t="s">
        <v>37</v>
      </c>
    </row>
    <row r="2" spans="1:7" ht="16.2" thickBot="1">
      <c r="A2" s="1"/>
      <c r="B2" s="123" t="s">
        <v>41</v>
      </c>
      <c r="C2" s="123"/>
      <c r="D2" s="123"/>
      <c r="E2" s="123"/>
      <c r="F2" s="2"/>
    </row>
    <row r="3" spans="1:7" ht="17.25" customHeight="1">
      <c r="A3" s="131" t="s">
        <v>21</v>
      </c>
      <c r="B3" s="3"/>
      <c r="C3" s="130" t="s">
        <v>42</v>
      </c>
      <c r="D3" s="4" t="s">
        <v>10</v>
      </c>
      <c r="E3" s="5" t="s">
        <v>11</v>
      </c>
      <c r="F3" s="6" t="s">
        <v>12</v>
      </c>
    </row>
    <row r="4" spans="1:7" ht="21" customHeight="1">
      <c r="A4" s="9">
        <v>1</v>
      </c>
      <c r="B4" s="102" t="s">
        <v>24</v>
      </c>
      <c r="C4" s="11">
        <v>99000</v>
      </c>
      <c r="D4" s="11">
        <v>114757</v>
      </c>
      <c r="E4" s="12">
        <v>133000</v>
      </c>
      <c r="F4" s="13" t="s">
        <v>14</v>
      </c>
    </row>
    <row r="5" spans="1:7" ht="37.5" customHeight="1">
      <c r="A5" s="9">
        <v>2</v>
      </c>
      <c r="B5" s="102" t="s">
        <v>29</v>
      </c>
      <c r="C5" s="115">
        <v>0.25</v>
      </c>
      <c r="D5" s="115">
        <v>0.25</v>
      </c>
      <c r="E5" s="116">
        <v>0.25</v>
      </c>
      <c r="F5" s="134" t="s">
        <v>46</v>
      </c>
    </row>
    <row r="6" spans="1:7" ht="21" customHeight="1">
      <c r="A6" s="9">
        <v>3</v>
      </c>
      <c r="B6" s="10" t="s">
        <v>30</v>
      </c>
      <c r="C6" s="14">
        <f>C4*C5</f>
        <v>24750</v>
      </c>
      <c r="D6" s="14">
        <f>D4*D5</f>
        <v>28689.25</v>
      </c>
      <c r="E6" s="15">
        <f>E4*E5</f>
        <v>33250</v>
      </c>
      <c r="F6" s="13" t="s">
        <v>5</v>
      </c>
    </row>
    <row r="7" spans="1:7" ht="32.25" customHeight="1">
      <c r="A7" s="9">
        <v>4</v>
      </c>
      <c r="B7" s="16" t="s">
        <v>31</v>
      </c>
      <c r="C7" s="17">
        <v>0.32500000000000001</v>
      </c>
      <c r="D7" s="17">
        <v>0.32500000000000001</v>
      </c>
      <c r="E7" s="18">
        <v>0.32500000000000001</v>
      </c>
      <c r="F7" s="19" t="s">
        <v>47</v>
      </c>
      <c r="G7" s="20"/>
    </row>
    <row r="8" spans="1:7" ht="32.25" customHeight="1">
      <c r="A8" s="9">
        <v>5</v>
      </c>
      <c r="B8" s="16" t="s">
        <v>32</v>
      </c>
      <c r="C8" s="21">
        <f>C6*C7</f>
        <v>8043.75</v>
      </c>
      <c r="D8" s="21">
        <f>D6*D7</f>
        <v>9324.0062500000004</v>
      </c>
      <c r="E8" s="22">
        <f>E6*E7</f>
        <v>10806.25</v>
      </c>
      <c r="F8" s="13" t="s">
        <v>6</v>
      </c>
    </row>
    <row r="9" spans="1:7" ht="21" customHeight="1">
      <c r="A9" s="9">
        <v>6</v>
      </c>
      <c r="B9" s="102" t="s">
        <v>43</v>
      </c>
      <c r="C9" s="23">
        <v>180</v>
      </c>
      <c r="D9" s="23">
        <v>180</v>
      </c>
      <c r="E9" s="24">
        <v>180</v>
      </c>
      <c r="F9" s="13" t="s">
        <v>15</v>
      </c>
    </row>
    <row r="10" spans="1:7" ht="30.75" customHeight="1">
      <c r="A10" s="9">
        <v>7</v>
      </c>
      <c r="B10" s="132" t="s">
        <v>44</v>
      </c>
      <c r="C10" s="25">
        <f>C8*C9</f>
        <v>1447875</v>
      </c>
      <c r="D10" s="25">
        <f>D8*D9</f>
        <v>1678321.125</v>
      </c>
      <c r="E10" s="26">
        <f>E8*E9</f>
        <v>1945125</v>
      </c>
      <c r="F10" s="13" t="s">
        <v>7</v>
      </c>
    </row>
    <row r="11" spans="1:7" ht="30.75" customHeight="1">
      <c r="A11" s="9">
        <v>8</v>
      </c>
      <c r="B11" s="27" t="s">
        <v>8</v>
      </c>
      <c r="C11" s="28">
        <f>(C10/0.95)-C10</f>
        <v>76203.947368421126</v>
      </c>
      <c r="D11" s="28">
        <f>(D10/0.95)-D10</f>
        <v>88332.690789473709</v>
      </c>
      <c r="E11" s="29">
        <f>(E10/0.95)-E10</f>
        <v>102375</v>
      </c>
      <c r="F11" s="134" t="s">
        <v>48</v>
      </c>
    </row>
    <row r="12" spans="1:7" ht="30.75" customHeight="1" thickBot="1">
      <c r="A12" s="52">
        <v>9</v>
      </c>
      <c r="B12" s="133" t="s">
        <v>45</v>
      </c>
      <c r="C12" s="108">
        <f>C10+C11</f>
        <v>1524078.9473684211</v>
      </c>
      <c r="D12" s="108">
        <f>D10+D11</f>
        <v>1766653.8157894737</v>
      </c>
      <c r="E12" s="109">
        <f>E10+E11</f>
        <v>2047500</v>
      </c>
      <c r="F12" s="135" t="s">
        <v>49</v>
      </c>
    </row>
    <row r="13" spans="1:7">
      <c r="A13" s="60"/>
      <c r="F13" s="61"/>
    </row>
    <row r="14" spans="1:7">
      <c r="A14" s="60"/>
      <c r="F14" s="61"/>
    </row>
    <row r="15" spans="1:7">
      <c r="A15" s="60"/>
      <c r="F15" s="61"/>
    </row>
    <row r="16" spans="1:7">
      <c r="A16" s="60"/>
      <c r="F16" s="61"/>
    </row>
    <row r="17" spans="1:6">
      <c r="A17" s="60"/>
      <c r="F17" s="61"/>
    </row>
    <row r="18" spans="1:6">
      <c r="A18" s="60"/>
      <c r="F18" s="61"/>
    </row>
    <row r="19" spans="1:6">
      <c r="A19" s="60"/>
      <c r="F19" s="61"/>
    </row>
    <row r="20" spans="1:6">
      <c r="A20" s="60"/>
      <c r="F20" s="61"/>
    </row>
    <row r="21" spans="1:6">
      <c r="A21" s="60"/>
      <c r="F21" s="61"/>
    </row>
    <row r="22" spans="1:6">
      <c r="A22" s="60"/>
      <c r="F22" s="61"/>
    </row>
    <row r="23" spans="1:6">
      <c r="A23" s="60"/>
      <c r="F23" s="61"/>
    </row>
    <row r="24" spans="1:6">
      <c r="A24" s="60"/>
      <c r="F24" s="61"/>
    </row>
    <row r="25" spans="1:6">
      <c r="A25" s="60"/>
      <c r="F25" s="61"/>
    </row>
    <row r="26" spans="1:6">
      <c r="A26" s="60"/>
      <c r="F26" s="61"/>
    </row>
    <row r="27" spans="1:6">
      <c r="A27" s="60"/>
      <c r="F27" s="61"/>
    </row>
    <row r="28" spans="1:6">
      <c r="A28" s="60"/>
      <c r="F28" s="61"/>
    </row>
    <row r="29" spans="1:6">
      <c r="A29" s="60"/>
      <c r="F29" s="61"/>
    </row>
    <row r="30" spans="1:6">
      <c r="A30" s="60"/>
      <c r="F30" s="61"/>
    </row>
    <row r="31" spans="1:6">
      <c r="A31" s="60"/>
      <c r="F31" s="61"/>
    </row>
    <row r="32" spans="1:6">
      <c r="A32" s="60"/>
      <c r="F32" s="61"/>
    </row>
    <row r="33" spans="1:6">
      <c r="A33" s="60"/>
      <c r="F33" s="61"/>
    </row>
    <row r="34" spans="1:6">
      <c r="A34" s="60"/>
      <c r="F34" s="61"/>
    </row>
    <row r="35" spans="1:6">
      <c r="A35" s="60"/>
      <c r="F35" s="61"/>
    </row>
    <row r="36" spans="1:6">
      <c r="A36" s="60"/>
      <c r="F36" s="61"/>
    </row>
    <row r="37" spans="1:6">
      <c r="A37" s="60"/>
      <c r="F37" s="61"/>
    </row>
    <row r="38" spans="1:6">
      <c r="A38" s="60"/>
      <c r="F38" s="61"/>
    </row>
    <row r="39" spans="1:6">
      <c r="A39" s="60"/>
      <c r="F39" s="61"/>
    </row>
    <row r="40" spans="1:6">
      <c r="A40" s="60"/>
      <c r="F40" s="61"/>
    </row>
    <row r="41" spans="1:6">
      <c r="A41" s="60"/>
      <c r="F41" s="61"/>
    </row>
    <row r="42" spans="1:6">
      <c r="A42" s="60"/>
      <c r="F42" s="61"/>
    </row>
    <row r="43" spans="1:6">
      <c r="A43" s="60"/>
      <c r="F43" s="61"/>
    </row>
    <row r="44" spans="1:6">
      <c r="A44" s="60"/>
      <c r="F44" s="61"/>
    </row>
    <row r="45" spans="1:6">
      <c r="A45" s="60"/>
      <c r="F45" s="61"/>
    </row>
    <row r="46" spans="1:6">
      <c r="A46" s="60"/>
      <c r="F46" s="61"/>
    </row>
    <row r="47" spans="1:6">
      <c r="A47" s="60"/>
      <c r="F47" s="61"/>
    </row>
    <row r="48" spans="1:6">
      <c r="A48" s="60"/>
      <c r="F48" s="61"/>
    </row>
    <row r="49" spans="1:6">
      <c r="A49" s="60"/>
      <c r="F49" s="61"/>
    </row>
    <row r="50" spans="1:6">
      <c r="A50" s="60"/>
      <c r="F50" s="61"/>
    </row>
    <row r="51" spans="1:6">
      <c r="A51" s="60"/>
      <c r="F51" s="61"/>
    </row>
    <row r="52" spans="1:6">
      <c r="A52" s="60"/>
      <c r="F52" s="61"/>
    </row>
    <row r="53" spans="1:6">
      <c r="A53" s="60"/>
      <c r="F53" s="61"/>
    </row>
    <row r="54" spans="1:6">
      <c r="A54" s="60"/>
      <c r="F54" s="61"/>
    </row>
    <row r="55" spans="1:6">
      <c r="A55" s="60"/>
      <c r="F55" s="61"/>
    </row>
    <row r="56" spans="1:6">
      <c r="A56" s="60"/>
      <c r="F56" s="61"/>
    </row>
    <row r="57" spans="1:6">
      <c r="A57" s="60"/>
      <c r="F57" s="61"/>
    </row>
    <row r="58" spans="1:6">
      <c r="A58" s="60"/>
      <c r="F58" s="61"/>
    </row>
    <row r="59" spans="1:6">
      <c r="A59" s="60"/>
      <c r="F59" s="61"/>
    </row>
    <row r="60" spans="1:6">
      <c r="A60" s="60"/>
      <c r="F60" s="61"/>
    </row>
    <row r="61" spans="1:6">
      <c r="A61" s="60"/>
      <c r="F61" s="61"/>
    </row>
    <row r="62" spans="1:6">
      <c r="A62" s="60"/>
      <c r="F62" s="61"/>
    </row>
    <row r="63" spans="1:6">
      <c r="A63" s="60"/>
      <c r="F63" s="61"/>
    </row>
    <row r="64" spans="1:6">
      <c r="A64" s="60"/>
      <c r="F64" s="61"/>
    </row>
    <row r="65" spans="1:6">
      <c r="A65" s="60"/>
      <c r="F65" s="61"/>
    </row>
    <row r="66" spans="1:6">
      <c r="A66" s="60"/>
      <c r="F66" s="61"/>
    </row>
    <row r="67" spans="1:6">
      <c r="A67" s="60"/>
      <c r="F67" s="61"/>
    </row>
    <row r="68" spans="1:6">
      <c r="A68" s="60"/>
      <c r="F68" s="61"/>
    </row>
    <row r="69" spans="1:6">
      <c r="A69" s="60"/>
      <c r="F69" s="61"/>
    </row>
    <row r="70" spans="1:6">
      <c r="A70" s="60"/>
      <c r="F70" s="61"/>
    </row>
    <row r="71" spans="1:6">
      <c r="A71" s="60"/>
      <c r="F71" s="61"/>
    </row>
    <row r="72" spans="1:6">
      <c r="A72" s="60"/>
      <c r="F72" s="61"/>
    </row>
    <row r="73" spans="1:6">
      <c r="A73" s="60"/>
      <c r="F73" s="61"/>
    </row>
    <row r="74" spans="1:6">
      <c r="A74" s="60"/>
      <c r="F74" s="61"/>
    </row>
    <row r="75" spans="1:6">
      <c r="F75" s="61"/>
    </row>
    <row r="76" spans="1:6">
      <c r="F76" s="61"/>
    </row>
    <row r="77" spans="1:6">
      <c r="F77" s="61"/>
    </row>
    <row r="78" spans="1:6">
      <c r="F78" s="61"/>
    </row>
    <row r="79" spans="1:6">
      <c r="F79" s="61"/>
    </row>
    <row r="80" spans="1:6">
      <c r="F80" s="61"/>
    </row>
    <row r="81" spans="6:6">
      <c r="F81" s="61"/>
    </row>
    <row r="82" spans="6:6">
      <c r="F82" s="61"/>
    </row>
    <row r="83" spans="6:6">
      <c r="F83" s="61"/>
    </row>
    <row r="84" spans="6:6">
      <c r="F84" s="61"/>
    </row>
    <row r="85" spans="6:6">
      <c r="F85" s="61"/>
    </row>
    <row r="86" spans="6:6">
      <c r="F86" s="61"/>
    </row>
    <row r="87" spans="6:6">
      <c r="F87" s="61"/>
    </row>
    <row r="88" spans="6:6">
      <c r="F88" s="61"/>
    </row>
    <row r="89" spans="6:6">
      <c r="F89" s="61"/>
    </row>
    <row r="90" spans="6:6">
      <c r="F90" s="61"/>
    </row>
    <row r="91" spans="6:6">
      <c r="F91" s="61"/>
    </row>
    <row r="92" spans="6:6">
      <c r="F92" s="61"/>
    </row>
    <row r="93" spans="6:6">
      <c r="F93" s="61"/>
    </row>
    <row r="94" spans="6:6">
      <c r="F94" s="61"/>
    </row>
    <row r="95" spans="6:6">
      <c r="F95" s="61"/>
    </row>
    <row r="96" spans="6:6">
      <c r="F96" s="61"/>
    </row>
    <row r="97" spans="6:6">
      <c r="F97" s="61"/>
    </row>
    <row r="98" spans="6:6">
      <c r="F98" s="61"/>
    </row>
    <row r="99" spans="6:6">
      <c r="F99" s="61"/>
    </row>
    <row r="100" spans="6:6">
      <c r="F100" s="61"/>
    </row>
    <row r="101" spans="6:6">
      <c r="F101" s="61"/>
    </row>
    <row r="102" spans="6:6">
      <c r="F102" s="61"/>
    </row>
    <row r="103" spans="6:6">
      <c r="F103" s="61"/>
    </row>
    <row r="104" spans="6:6">
      <c r="F104" s="61"/>
    </row>
    <row r="105" spans="6:6">
      <c r="F105" s="61"/>
    </row>
    <row r="106" spans="6:6">
      <c r="F106" s="61"/>
    </row>
    <row r="107" spans="6:6">
      <c r="F107" s="61"/>
    </row>
    <row r="108" spans="6:6">
      <c r="F108" s="61"/>
    </row>
    <row r="109" spans="6:6">
      <c r="F109" s="61"/>
    </row>
    <row r="110" spans="6:6">
      <c r="F110" s="61"/>
    </row>
    <row r="111" spans="6:6">
      <c r="F111" s="61"/>
    </row>
    <row r="112" spans="6:6">
      <c r="F112" s="61"/>
    </row>
    <row r="113" spans="6:6">
      <c r="F113" s="61"/>
    </row>
    <row r="114" spans="6:6">
      <c r="F114" s="61"/>
    </row>
    <row r="115" spans="6:6">
      <c r="F115" s="61"/>
    </row>
    <row r="116" spans="6:6">
      <c r="F116" s="61"/>
    </row>
    <row r="117" spans="6:6">
      <c r="F117" s="61"/>
    </row>
    <row r="118" spans="6:6">
      <c r="F118" s="61"/>
    </row>
    <row r="119" spans="6:6">
      <c r="F119" s="61"/>
    </row>
    <row r="120" spans="6:6">
      <c r="F120" s="61"/>
    </row>
    <row r="121" spans="6:6">
      <c r="F121" s="61"/>
    </row>
    <row r="122" spans="6:6">
      <c r="F122" s="61"/>
    </row>
    <row r="123" spans="6:6">
      <c r="F123" s="61"/>
    </row>
    <row r="124" spans="6:6">
      <c r="F124" s="61"/>
    </row>
    <row r="125" spans="6:6">
      <c r="F125" s="61"/>
    </row>
    <row r="126" spans="6:6">
      <c r="F126" s="61"/>
    </row>
    <row r="127" spans="6:6">
      <c r="F127" s="61"/>
    </row>
    <row r="128" spans="6:6">
      <c r="F128" s="61"/>
    </row>
    <row r="129" spans="6:6">
      <c r="F129" s="61"/>
    </row>
    <row r="130" spans="6:6">
      <c r="F130" s="61"/>
    </row>
    <row r="131" spans="6:6">
      <c r="F131" s="61"/>
    </row>
    <row r="132" spans="6:6">
      <c r="F132" s="61"/>
    </row>
    <row r="133" spans="6:6">
      <c r="F133" s="61"/>
    </row>
    <row r="134" spans="6:6">
      <c r="F134" s="61"/>
    </row>
    <row r="135" spans="6:6">
      <c r="F135" s="61"/>
    </row>
    <row r="136" spans="6:6">
      <c r="F136" s="61"/>
    </row>
    <row r="137" spans="6:6">
      <c r="F137" s="61"/>
    </row>
    <row r="138" spans="6:6">
      <c r="F138" s="61"/>
    </row>
    <row r="139" spans="6:6">
      <c r="F139" s="61"/>
    </row>
    <row r="140" spans="6:6">
      <c r="F140" s="61"/>
    </row>
    <row r="141" spans="6:6">
      <c r="F141" s="61"/>
    </row>
    <row r="142" spans="6:6">
      <c r="F142" s="61"/>
    </row>
    <row r="143" spans="6:6">
      <c r="F143" s="61"/>
    </row>
    <row r="144" spans="6:6">
      <c r="F144" s="61"/>
    </row>
    <row r="145" spans="6:6">
      <c r="F145" s="61"/>
    </row>
    <row r="146" spans="6:6">
      <c r="F146" s="61"/>
    </row>
    <row r="147" spans="6:6">
      <c r="F147" s="61"/>
    </row>
    <row r="148" spans="6:6">
      <c r="F148" s="61"/>
    </row>
    <row r="149" spans="6:6">
      <c r="F149" s="61"/>
    </row>
    <row r="150" spans="6:6">
      <c r="F150" s="61"/>
    </row>
    <row r="151" spans="6:6">
      <c r="F151" s="61"/>
    </row>
    <row r="152" spans="6:6">
      <c r="F152" s="61"/>
    </row>
    <row r="153" spans="6:6">
      <c r="F153" s="61"/>
    </row>
    <row r="154" spans="6:6">
      <c r="F154" s="61"/>
    </row>
    <row r="155" spans="6:6">
      <c r="F155" s="61"/>
    </row>
    <row r="156" spans="6:6">
      <c r="F156" s="61"/>
    </row>
    <row r="157" spans="6:6">
      <c r="F157" s="61"/>
    </row>
    <row r="158" spans="6:6">
      <c r="F158" s="61"/>
    </row>
    <row r="159" spans="6:6">
      <c r="F159" s="61"/>
    </row>
    <row r="160" spans="6:6">
      <c r="F160" s="61"/>
    </row>
    <row r="161" spans="6:6">
      <c r="F161" s="61"/>
    </row>
    <row r="162" spans="6:6">
      <c r="F162" s="61"/>
    </row>
    <row r="163" spans="6:6">
      <c r="F163" s="61"/>
    </row>
    <row r="164" spans="6:6">
      <c r="F164" s="61"/>
    </row>
    <row r="165" spans="6:6">
      <c r="F165" s="61"/>
    </row>
    <row r="166" spans="6:6">
      <c r="F166" s="61"/>
    </row>
    <row r="167" spans="6:6">
      <c r="F167" s="61"/>
    </row>
    <row r="168" spans="6:6">
      <c r="F168" s="61"/>
    </row>
    <row r="169" spans="6:6">
      <c r="F169" s="61"/>
    </row>
    <row r="170" spans="6:6">
      <c r="F170" s="61"/>
    </row>
    <row r="171" spans="6:6">
      <c r="F171" s="61"/>
    </row>
    <row r="172" spans="6:6">
      <c r="F172" s="61"/>
    </row>
    <row r="173" spans="6:6">
      <c r="F173" s="61"/>
    </row>
    <row r="174" spans="6:6">
      <c r="F174" s="61"/>
    </row>
    <row r="175" spans="6:6">
      <c r="F175" s="61"/>
    </row>
    <row r="176" spans="6:6">
      <c r="F176" s="61"/>
    </row>
    <row r="177" spans="6:6">
      <c r="F177" s="61"/>
    </row>
    <row r="178" spans="6:6">
      <c r="F178" s="61"/>
    </row>
    <row r="179" spans="6:6">
      <c r="F179" s="61"/>
    </row>
    <row r="180" spans="6:6">
      <c r="F180" s="61"/>
    </row>
    <row r="181" spans="6:6">
      <c r="F181" s="61"/>
    </row>
    <row r="182" spans="6:6">
      <c r="F182" s="61"/>
    </row>
    <row r="183" spans="6:6">
      <c r="F183" s="61"/>
    </row>
    <row r="184" spans="6:6">
      <c r="F184" s="61"/>
    </row>
    <row r="185" spans="6:6">
      <c r="F185" s="61"/>
    </row>
    <row r="186" spans="6:6">
      <c r="F186" s="61"/>
    </row>
    <row r="187" spans="6:6">
      <c r="F187" s="61"/>
    </row>
    <row r="188" spans="6:6">
      <c r="F188" s="61"/>
    </row>
    <row r="189" spans="6:6">
      <c r="F189" s="61"/>
    </row>
    <row r="190" spans="6:6">
      <c r="F190" s="61"/>
    </row>
    <row r="191" spans="6:6">
      <c r="F191" s="61"/>
    </row>
    <row r="192" spans="6:6">
      <c r="F192" s="61"/>
    </row>
    <row r="193" spans="6:6">
      <c r="F193" s="61"/>
    </row>
    <row r="194" spans="6:6">
      <c r="F194" s="61"/>
    </row>
    <row r="195" spans="6:6">
      <c r="F195" s="61"/>
    </row>
    <row r="196" spans="6:6">
      <c r="F196" s="61"/>
    </row>
    <row r="197" spans="6:6">
      <c r="F197" s="61"/>
    </row>
    <row r="198" spans="6:6">
      <c r="F198" s="61"/>
    </row>
    <row r="199" spans="6:6">
      <c r="F199" s="61"/>
    </row>
    <row r="200" spans="6:6">
      <c r="F200" s="61"/>
    </row>
    <row r="201" spans="6:6">
      <c r="F201" s="61"/>
    </row>
    <row r="202" spans="6:6">
      <c r="F202" s="61"/>
    </row>
    <row r="203" spans="6:6">
      <c r="F203" s="61"/>
    </row>
    <row r="204" spans="6:6">
      <c r="F204" s="61"/>
    </row>
    <row r="205" spans="6:6">
      <c r="F205" s="61"/>
    </row>
    <row r="206" spans="6:6">
      <c r="F206" s="61"/>
    </row>
    <row r="207" spans="6:6">
      <c r="F207" s="61"/>
    </row>
    <row r="208" spans="6:6">
      <c r="F208" s="61"/>
    </row>
    <row r="209" spans="6:6">
      <c r="F209" s="61"/>
    </row>
    <row r="210" spans="6:6">
      <c r="F210" s="61"/>
    </row>
    <row r="211" spans="6:6">
      <c r="F211" s="61"/>
    </row>
    <row r="212" spans="6:6">
      <c r="F212" s="61"/>
    </row>
    <row r="213" spans="6:6">
      <c r="F213" s="61"/>
    </row>
    <row r="214" spans="6:6">
      <c r="F214" s="61"/>
    </row>
    <row r="215" spans="6:6">
      <c r="F215" s="61"/>
    </row>
    <row r="216" spans="6:6">
      <c r="F216" s="61"/>
    </row>
    <row r="217" spans="6:6">
      <c r="F217" s="61"/>
    </row>
    <row r="218" spans="6:6">
      <c r="F218" s="61"/>
    </row>
    <row r="219" spans="6:6">
      <c r="F219" s="61"/>
    </row>
    <row r="220" spans="6:6">
      <c r="F220" s="61"/>
    </row>
    <row r="221" spans="6:6">
      <c r="F221" s="61"/>
    </row>
    <row r="222" spans="6:6">
      <c r="F222" s="61"/>
    </row>
    <row r="223" spans="6:6">
      <c r="F223" s="61"/>
    </row>
    <row r="224" spans="6:6">
      <c r="F224" s="61"/>
    </row>
    <row r="225" spans="6:6">
      <c r="F225" s="61"/>
    </row>
    <row r="226" spans="6:6">
      <c r="F226" s="61"/>
    </row>
    <row r="227" spans="6:6">
      <c r="F227" s="61"/>
    </row>
    <row r="228" spans="6:6">
      <c r="F228" s="61"/>
    </row>
    <row r="229" spans="6:6">
      <c r="F229" s="61"/>
    </row>
    <row r="230" spans="6:6">
      <c r="F230" s="61"/>
    </row>
    <row r="231" spans="6:6">
      <c r="F231" s="61"/>
    </row>
    <row r="232" spans="6:6">
      <c r="F232" s="61"/>
    </row>
    <row r="233" spans="6:6">
      <c r="F233" s="61"/>
    </row>
    <row r="234" spans="6:6">
      <c r="F234" s="61"/>
    </row>
    <row r="235" spans="6:6">
      <c r="F235" s="61"/>
    </row>
    <row r="236" spans="6:6">
      <c r="F236" s="61"/>
    </row>
    <row r="237" spans="6:6">
      <c r="F237" s="61"/>
    </row>
    <row r="238" spans="6:6">
      <c r="F238" s="61"/>
    </row>
    <row r="239" spans="6:6">
      <c r="F239" s="61"/>
    </row>
    <row r="240" spans="6:6">
      <c r="F240" s="61"/>
    </row>
    <row r="241" spans="6:6">
      <c r="F241" s="61"/>
    </row>
    <row r="242" spans="6:6">
      <c r="F242" s="61"/>
    </row>
    <row r="243" spans="6:6">
      <c r="F243" s="61"/>
    </row>
    <row r="244" spans="6:6">
      <c r="F244" s="61"/>
    </row>
    <row r="245" spans="6:6">
      <c r="F245" s="61"/>
    </row>
    <row r="246" spans="6:6">
      <c r="F246" s="61"/>
    </row>
    <row r="247" spans="6:6">
      <c r="F247" s="61"/>
    </row>
    <row r="248" spans="6:6">
      <c r="F248" s="61"/>
    </row>
    <row r="249" spans="6:6">
      <c r="F249" s="61"/>
    </row>
    <row r="250" spans="6:6">
      <c r="F250" s="61"/>
    </row>
    <row r="251" spans="6:6">
      <c r="F251" s="61"/>
    </row>
    <row r="252" spans="6:6">
      <c r="F252" s="61"/>
    </row>
    <row r="253" spans="6:6">
      <c r="F253" s="61"/>
    </row>
    <row r="254" spans="6:6">
      <c r="F254" s="61"/>
    </row>
    <row r="255" spans="6:6">
      <c r="F255" s="61"/>
    </row>
    <row r="256" spans="6:6">
      <c r="F256" s="61"/>
    </row>
    <row r="257" spans="6:6">
      <c r="F257" s="61"/>
    </row>
    <row r="258" spans="6:6">
      <c r="F258" s="61"/>
    </row>
    <row r="259" spans="6:6">
      <c r="F259" s="61"/>
    </row>
    <row r="260" spans="6:6">
      <c r="F260" s="61"/>
    </row>
    <row r="261" spans="6:6">
      <c r="F261" s="61"/>
    </row>
    <row r="262" spans="6:6">
      <c r="F262" s="61"/>
    </row>
    <row r="263" spans="6:6">
      <c r="F263" s="61"/>
    </row>
    <row r="264" spans="6:6">
      <c r="F264" s="61"/>
    </row>
    <row r="265" spans="6:6">
      <c r="F265" s="61"/>
    </row>
    <row r="266" spans="6:6">
      <c r="F266" s="61"/>
    </row>
    <row r="267" spans="6:6">
      <c r="F267" s="61"/>
    </row>
    <row r="268" spans="6:6">
      <c r="F268" s="61"/>
    </row>
    <row r="269" spans="6:6">
      <c r="F269" s="61"/>
    </row>
    <row r="270" spans="6:6">
      <c r="F270" s="61"/>
    </row>
    <row r="271" spans="6:6">
      <c r="F271" s="61"/>
    </row>
    <row r="272" spans="6:6">
      <c r="F272" s="61"/>
    </row>
    <row r="273" spans="6:6">
      <c r="F273" s="61"/>
    </row>
    <row r="274" spans="6:6">
      <c r="F274" s="61"/>
    </row>
    <row r="275" spans="6:6">
      <c r="F275" s="61"/>
    </row>
    <row r="276" spans="6:6">
      <c r="F276" s="61"/>
    </row>
    <row r="277" spans="6:6">
      <c r="F277" s="61"/>
    </row>
    <row r="278" spans="6:6">
      <c r="F278" s="61"/>
    </row>
    <row r="279" spans="6:6">
      <c r="F279" s="61"/>
    </row>
    <row r="280" spans="6:6">
      <c r="F280" s="61"/>
    </row>
    <row r="281" spans="6:6">
      <c r="F281" s="61"/>
    </row>
    <row r="282" spans="6:6">
      <c r="F282" s="61"/>
    </row>
    <row r="283" spans="6:6">
      <c r="F283" s="61"/>
    </row>
    <row r="284" spans="6:6">
      <c r="F284" s="61"/>
    </row>
    <row r="285" spans="6:6">
      <c r="F285" s="61"/>
    </row>
    <row r="286" spans="6:6">
      <c r="F286" s="61"/>
    </row>
    <row r="287" spans="6:6">
      <c r="F287" s="61"/>
    </row>
    <row r="288" spans="6:6">
      <c r="F288" s="61"/>
    </row>
    <row r="289" spans="6:6">
      <c r="F289" s="61"/>
    </row>
    <row r="290" spans="6:6">
      <c r="F290" s="61"/>
    </row>
    <row r="291" spans="6:6">
      <c r="F291" s="61"/>
    </row>
    <row r="292" spans="6:6">
      <c r="F292" s="61"/>
    </row>
    <row r="293" spans="6:6">
      <c r="F293" s="61"/>
    </row>
    <row r="294" spans="6:6">
      <c r="F294" s="61"/>
    </row>
    <row r="295" spans="6:6">
      <c r="F295" s="61"/>
    </row>
    <row r="296" spans="6:6">
      <c r="F296" s="61"/>
    </row>
    <row r="297" spans="6:6">
      <c r="F297" s="61"/>
    </row>
    <row r="298" spans="6:6">
      <c r="F298" s="61"/>
    </row>
    <row r="299" spans="6:6">
      <c r="F299" s="61"/>
    </row>
    <row r="300" spans="6:6">
      <c r="F300" s="61"/>
    </row>
    <row r="301" spans="6:6">
      <c r="F301" s="61"/>
    </row>
    <row r="302" spans="6:6">
      <c r="F302" s="61"/>
    </row>
    <row r="303" spans="6:6">
      <c r="F303" s="61"/>
    </row>
    <row r="304" spans="6:6">
      <c r="F304" s="61"/>
    </row>
    <row r="305" spans="6:6">
      <c r="F305" s="61"/>
    </row>
    <row r="306" spans="6:6">
      <c r="F306" s="61"/>
    </row>
    <row r="307" spans="6:6">
      <c r="F307" s="61"/>
    </row>
    <row r="308" spans="6:6">
      <c r="F308" s="61"/>
    </row>
    <row r="309" spans="6:6">
      <c r="F309" s="61"/>
    </row>
    <row r="310" spans="6:6">
      <c r="F310" s="61"/>
    </row>
    <row r="311" spans="6:6">
      <c r="F311" s="61"/>
    </row>
    <row r="312" spans="6:6">
      <c r="F312" s="61"/>
    </row>
    <row r="313" spans="6:6">
      <c r="F313" s="61"/>
    </row>
    <row r="314" spans="6:6">
      <c r="F314" s="61"/>
    </row>
    <row r="315" spans="6:6">
      <c r="F315" s="61"/>
    </row>
    <row r="316" spans="6:6">
      <c r="F316" s="61"/>
    </row>
    <row r="317" spans="6:6">
      <c r="F317" s="61"/>
    </row>
    <row r="318" spans="6:6">
      <c r="F318" s="61"/>
    </row>
    <row r="319" spans="6:6">
      <c r="F319" s="61"/>
    </row>
    <row r="320" spans="6:6">
      <c r="F320" s="61"/>
    </row>
    <row r="321" spans="6:6">
      <c r="F321" s="61"/>
    </row>
    <row r="322" spans="6:6">
      <c r="F322" s="61"/>
    </row>
    <row r="323" spans="6:6">
      <c r="F323" s="61"/>
    </row>
    <row r="324" spans="6:6">
      <c r="F324" s="61"/>
    </row>
    <row r="325" spans="6:6">
      <c r="F325" s="61"/>
    </row>
    <row r="326" spans="6:6">
      <c r="F326" s="61"/>
    </row>
    <row r="327" spans="6:6">
      <c r="F327" s="61"/>
    </row>
    <row r="328" spans="6:6">
      <c r="F328" s="61"/>
    </row>
    <row r="329" spans="6:6">
      <c r="F329" s="61"/>
    </row>
    <row r="330" spans="6:6">
      <c r="F330" s="61"/>
    </row>
    <row r="331" spans="6:6">
      <c r="F331" s="61"/>
    </row>
    <row r="332" spans="6:6">
      <c r="F332" s="61"/>
    </row>
    <row r="333" spans="6:6">
      <c r="F333" s="61"/>
    </row>
    <row r="334" spans="6:6">
      <c r="F334" s="61"/>
    </row>
    <row r="335" spans="6:6">
      <c r="F335" s="61"/>
    </row>
    <row r="336" spans="6:6">
      <c r="F336" s="61"/>
    </row>
    <row r="337" spans="6:6">
      <c r="F337" s="61"/>
    </row>
    <row r="338" spans="6:6">
      <c r="F338" s="61"/>
    </row>
    <row r="339" spans="6:6">
      <c r="F339" s="61"/>
    </row>
    <row r="340" spans="6:6">
      <c r="F340" s="61"/>
    </row>
    <row r="341" spans="6:6">
      <c r="F341" s="61"/>
    </row>
    <row r="342" spans="6:6">
      <c r="F342" s="61"/>
    </row>
    <row r="343" spans="6:6">
      <c r="F343" s="61"/>
    </row>
    <row r="344" spans="6:6">
      <c r="F344" s="61"/>
    </row>
    <row r="345" spans="6:6">
      <c r="F345" s="61"/>
    </row>
    <row r="346" spans="6:6">
      <c r="F346" s="61"/>
    </row>
    <row r="347" spans="6:6">
      <c r="F347" s="61"/>
    </row>
    <row r="348" spans="6:6">
      <c r="F348" s="61"/>
    </row>
    <row r="349" spans="6:6">
      <c r="F349" s="61"/>
    </row>
    <row r="350" spans="6:6">
      <c r="F350" s="61"/>
    </row>
    <row r="351" spans="6:6">
      <c r="F351" s="61"/>
    </row>
    <row r="352" spans="6:6">
      <c r="F352" s="61"/>
    </row>
    <row r="353" spans="6:6">
      <c r="F353" s="61"/>
    </row>
    <row r="354" spans="6:6">
      <c r="F354" s="61"/>
    </row>
    <row r="355" spans="6:6">
      <c r="F355" s="61"/>
    </row>
    <row r="356" spans="6:6">
      <c r="F356" s="61"/>
    </row>
    <row r="357" spans="6:6">
      <c r="F357" s="61"/>
    </row>
    <row r="358" spans="6:6">
      <c r="F358" s="61"/>
    </row>
    <row r="359" spans="6:6">
      <c r="F359" s="61"/>
    </row>
    <row r="360" spans="6:6">
      <c r="F360" s="61"/>
    </row>
    <row r="361" spans="6:6">
      <c r="F361" s="61"/>
    </row>
    <row r="362" spans="6:6">
      <c r="F362" s="61"/>
    </row>
    <row r="363" spans="6:6">
      <c r="F363" s="61"/>
    </row>
    <row r="364" spans="6:6">
      <c r="F364" s="61"/>
    </row>
    <row r="365" spans="6:6">
      <c r="F365" s="61"/>
    </row>
    <row r="366" spans="6:6">
      <c r="F366" s="61"/>
    </row>
    <row r="367" spans="6:6">
      <c r="F367" s="61"/>
    </row>
    <row r="368" spans="6:6">
      <c r="F368" s="61"/>
    </row>
    <row r="369" spans="6:6">
      <c r="F369" s="61"/>
    </row>
    <row r="370" spans="6:6">
      <c r="F370" s="61"/>
    </row>
    <row r="371" spans="6:6">
      <c r="F371" s="61"/>
    </row>
    <row r="372" spans="6:6">
      <c r="F372" s="61"/>
    </row>
    <row r="373" spans="6:6">
      <c r="F373" s="61"/>
    </row>
    <row r="374" spans="6:6">
      <c r="F374" s="61"/>
    </row>
    <row r="375" spans="6:6">
      <c r="F375" s="61"/>
    </row>
    <row r="376" spans="6:6">
      <c r="F376" s="61"/>
    </row>
    <row r="377" spans="6:6">
      <c r="F377" s="61"/>
    </row>
    <row r="378" spans="6:6">
      <c r="F378" s="61"/>
    </row>
    <row r="379" spans="6:6">
      <c r="F379" s="61"/>
    </row>
    <row r="380" spans="6:6">
      <c r="F380" s="61"/>
    </row>
    <row r="381" spans="6:6">
      <c r="F381" s="61"/>
    </row>
    <row r="382" spans="6:6">
      <c r="F382" s="61"/>
    </row>
    <row r="383" spans="6:6">
      <c r="F383" s="61"/>
    </row>
    <row r="384" spans="6:6">
      <c r="F384" s="61"/>
    </row>
    <row r="385" spans="6:6">
      <c r="F385" s="61"/>
    </row>
    <row r="386" spans="6:6">
      <c r="F386" s="61"/>
    </row>
    <row r="387" spans="6:6">
      <c r="F387" s="61"/>
    </row>
    <row r="388" spans="6:6">
      <c r="F388" s="61"/>
    </row>
    <row r="389" spans="6:6">
      <c r="F389" s="61"/>
    </row>
    <row r="390" spans="6:6">
      <c r="F390" s="61"/>
    </row>
    <row r="391" spans="6:6">
      <c r="F391" s="61"/>
    </row>
    <row r="392" spans="6:6">
      <c r="F392" s="61"/>
    </row>
    <row r="393" spans="6:6">
      <c r="F393" s="61"/>
    </row>
    <row r="394" spans="6:6">
      <c r="F394" s="61"/>
    </row>
    <row r="395" spans="6:6">
      <c r="F395" s="61"/>
    </row>
    <row r="396" spans="6:6">
      <c r="F396" s="61"/>
    </row>
    <row r="397" spans="6:6">
      <c r="F397" s="61"/>
    </row>
    <row r="398" spans="6:6">
      <c r="F398" s="61"/>
    </row>
    <row r="399" spans="6:6">
      <c r="F399" s="61"/>
    </row>
    <row r="400" spans="6:6">
      <c r="F400" s="61"/>
    </row>
    <row r="401" spans="6:6">
      <c r="F401" s="61"/>
    </row>
    <row r="402" spans="6:6">
      <c r="F402" s="61"/>
    </row>
    <row r="403" spans="6:6">
      <c r="F403" s="61"/>
    </row>
    <row r="404" spans="6:6">
      <c r="F404" s="61"/>
    </row>
    <row r="405" spans="6:6">
      <c r="F405" s="61"/>
    </row>
    <row r="406" spans="6:6">
      <c r="F406" s="61"/>
    </row>
    <row r="407" spans="6:6">
      <c r="F407" s="61"/>
    </row>
    <row r="408" spans="6:6">
      <c r="F408" s="61"/>
    </row>
    <row r="409" spans="6:6">
      <c r="F409" s="61"/>
    </row>
    <row r="410" spans="6:6">
      <c r="F410" s="61"/>
    </row>
    <row r="411" spans="6:6">
      <c r="F411" s="61"/>
    </row>
    <row r="412" spans="6:6">
      <c r="F412" s="61"/>
    </row>
    <row r="413" spans="6:6">
      <c r="F413" s="61"/>
    </row>
    <row r="414" spans="6:6">
      <c r="F414" s="61"/>
    </row>
    <row r="415" spans="6:6">
      <c r="F415" s="61"/>
    </row>
    <row r="416" spans="6:6">
      <c r="F416" s="61"/>
    </row>
    <row r="417" spans="6:6">
      <c r="F417" s="61"/>
    </row>
    <row r="418" spans="6:6">
      <c r="F418" s="61"/>
    </row>
    <row r="419" spans="6:6">
      <c r="F419" s="61"/>
    </row>
    <row r="420" spans="6:6">
      <c r="F420" s="61"/>
    </row>
    <row r="421" spans="6:6">
      <c r="F421" s="61"/>
    </row>
    <row r="422" spans="6:6">
      <c r="F422" s="61"/>
    </row>
    <row r="423" spans="6:6">
      <c r="F423" s="61"/>
    </row>
    <row r="424" spans="6:6">
      <c r="F424" s="61"/>
    </row>
    <row r="425" spans="6:6">
      <c r="F425" s="61"/>
    </row>
    <row r="426" spans="6:6">
      <c r="F426" s="61"/>
    </row>
  </sheetData>
  <mergeCells count="1">
    <mergeCell ref="B2:E2"/>
  </mergeCells>
  <phoneticPr fontId="0" type="noConversion"/>
  <pageMargins left="0.75" right="0.75" top="1" bottom="1" header="0.5" footer="0.5"/>
  <pageSetup scale="9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2"/>
  <sheetViews>
    <sheetView showGridLines="0" topLeftCell="B2" workbookViewId="0">
      <selection activeCell="G11" sqref="G11"/>
    </sheetView>
  </sheetViews>
  <sheetFormatPr defaultRowHeight="13.2"/>
  <cols>
    <col min="1" max="1" width="8.88671875" customWidth="1"/>
    <col min="2" max="2" width="5" customWidth="1"/>
    <col min="3" max="3" width="34.44140625" customWidth="1"/>
    <col min="4" max="4" width="13.33203125" bestFit="1" customWidth="1"/>
    <col min="5" max="5" width="16" bestFit="1" customWidth="1"/>
    <col min="6" max="6" width="16" customWidth="1"/>
    <col min="7" max="7" width="20.88671875" customWidth="1"/>
  </cols>
  <sheetData>
    <row r="2" spans="2:7" ht="13.8" thickBot="1">
      <c r="B2" s="110" t="s">
        <v>38</v>
      </c>
    </row>
    <row r="3" spans="2:7" ht="18" thickBot="1">
      <c r="B3" s="136" t="s">
        <v>50</v>
      </c>
      <c r="C3" s="126"/>
      <c r="D3" s="126"/>
      <c r="E3" s="126"/>
      <c r="F3" s="126"/>
      <c r="G3" s="127"/>
    </row>
    <row r="4" spans="2:7" ht="26.4">
      <c r="B4" s="62" t="s">
        <v>21</v>
      </c>
      <c r="C4" s="63"/>
      <c r="D4" s="63" t="s">
        <v>42</v>
      </c>
      <c r="E4" s="64" t="s">
        <v>51</v>
      </c>
      <c r="F4" s="64" t="s">
        <v>52</v>
      </c>
      <c r="G4" s="65" t="s">
        <v>22</v>
      </c>
    </row>
    <row r="5" spans="2:7" ht="29.25" customHeight="1">
      <c r="B5" s="66">
        <v>1</v>
      </c>
      <c r="C5" s="67" t="s">
        <v>25</v>
      </c>
      <c r="D5" s="68">
        <v>99000</v>
      </c>
      <c r="E5" s="68">
        <v>115000</v>
      </c>
      <c r="F5" s="69">
        <v>133000</v>
      </c>
      <c r="G5" s="70" t="s">
        <v>53</v>
      </c>
    </row>
    <row r="6" spans="2:7" ht="30.75" customHeight="1">
      <c r="B6" s="66">
        <v>2</v>
      </c>
      <c r="C6" s="91" t="s">
        <v>54</v>
      </c>
      <c r="D6" s="71">
        <v>1430040</v>
      </c>
      <c r="E6" s="72"/>
      <c r="F6" s="73"/>
      <c r="G6" s="70" t="s">
        <v>27</v>
      </c>
    </row>
    <row r="7" spans="2:7" ht="30.75" customHeight="1">
      <c r="B7" s="66">
        <v>3</v>
      </c>
      <c r="C7" s="74" t="s">
        <v>55</v>
      </c>
      <c r="D7" s="75">
        <f>D6/D5</f>
        <v>14.444848484848485</v>
      </c>
      <c r="E7" s="89">
        <v>14.5</v>
      </c>
      <c r="F7" s="89">
        <v>14.5</v>
      </c>
      <c r="G7" s="70" t="s">
        <v>56</v>
      </c>
    </row>
    <row r="8" spans="2:7" ht="30.75" customHeight="1" thickBot="1">
      <c r="B8" s="66">
        <v>4</v>
      </c>
      <c r="C8" s="91" t="s">
        <v>57</v>
      </c>
      <c r="D8" s="71"/>
      <c r="E8" s="78">
        <f>E5*E7</f>
        <v>1667500</v>
      </c>
      <c r="F8" s="79">
        <f>F5*F7</f>
        <v>1928500</v>
      </c>
      <c r="G8" s="70" t="s">
        <v>26</v>
      </c>
    </row>
    <row r="9" spans="2:7" ht="37.5" customHeight="1">
      <c r="B9" s="66">
        <v>5</v>
      </c>
      <c r="C9" s="74" t="s">
        <v>8</v>
      </c>
      <c r="D9" s="137">
        <f>(D6/0.95) -D6</f>
        <v>75265.263157894835</v>
      </c>
      <c r="E9" s="139">
        <f>(E8/0.95)-E8</f>
        <v>87763.157894736854</v>
      </c>
      <c r="F9" s="139">
        <f>(F8/0.95)-F8</f>
        <v>101500</v>
      </c>
      <c r="G9" s="138" t="s">
        <v>58</v>
      </c>
    </row>
    <row r="10" spans="2:7" ht="37.5" customHeight="1" thickBot="1">
      <c r="B10" s="76">
        <v>6</v>
      </c>
      <c r="C10" s="77" t="s">
        <v>45</v>
      </c>
      <c r="D10" s="78">
        <f>D9+D6</f>
        <v>1505305.2631578948</v>
      </c>
      <c r="E10" s="78">
        <f>E8+E9</f>
        <v>1755263.1578947369</v>
      </c>
      <c r="F10" s="79">
        <f>F8+F9</f>
        <v>2030000</v>
      </c>
      <c r="G10" s="80" t="s">
        <v>59</v>
      </c>
    </row>
    <row r="11" spans="2:7">
      <c r="C11" s="81"/>
      <c r="D11" s="54"/>
      <c r="E11" s="82"/>
      <c r="F11" s="82"/>
      <c r="G11" s="83"/>
    </row>
    <row r="12" spans="2:7">
      <c r="C12" s="84"/>
      <c r="D12" s="85"/>
      <c r="E12" s="85"/>
      <c r="F12" s="85"/>
      <c r="G12" s="83"/>
    </row>
    <row r="13" spans="2:7">
      <c r="C13" s="84"/>
      <c r="D13" s="124"/>
      <c r="E13" s="125"/>
      <c r="F13" s="86"/>
    </row>
    <row r="14" spans="2:7">
      <c r="C14" s="87"/>
      <c r="D14" s="54"/>
      <c r="E14" s="88"/>
      <c r="F14" s="88"/>
    </row>
    <row r="15" spans="2:7">
      <c r="C15" s="54"/>
      <c r="D15" s="54"/>
      <c r="E15" s="54"/>
      <c r="F15" s="54"/>
    </row>
    <row r="16" spans="2:7">
      <c r="C16" s="54"/>
      <c r="D16" s="54"/>
      <c r="E16" s="54"/>
      <c r="F16" s="54"/>
    </row>
    <row r="17" spans="3:6">
      <c r="C17" s="54"/>
      <c r="D17" s="54"/>
      <c r="E17" s="54"/>
      <c r="F17" s="54"/>
    </row>
    <row r="18" spans="3:6">
      <c r="C18" s="54"/>
      <c r="D18" s="54"/>
      <c r="E18" s="54"/>
      <c r="F18" s="54"/>
    </row>
    <row r="19" spans="3:6">
      <c r="C19" s="54"/>
      <c r="D19" s="54"/>
      <c r="E19" s="54"/>
      <c r="F19" s="54"/>
    </row>
    <row r="20" spans="3:6">
      <c r="C20" s="54"/>
      <c r="D20" s="54"/>
      <c r="E20" s="54"/>
      <c r="F20" s="54"/>
    </row>
    <row r="21" spans="3:6">
      <c r="C21" s="54"/>
      <c r="D21" s="54"/>
      <c r="E21" s="54"/>
      <c r="F21" s="54"/>
    </row>
    <row r="22" spans="3:6">
      <c r="C22" s="54"/>
      <c r="D22" s="54"/>
      <c r="E22" s="54"/>
      <c r="F22" s="54"/>
    </row>
  </sheetData>
  <mergeCells count="2">
    <mergeCell ref="D13:E13"/>
    <mergeCell ref="B3:G3"/>
  </mergeCells>
  <phoneticPr fontId="0" type="noConversion"/>
  <pageMargins left="0.75" right="0.75" top="1" bottom="1" header="0.5" footer="0.5"/>
  <pageSetup scale="7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showGridLines="0" zoomScaleNormal="100" workbookViewId="0">
      <selection activeCell="C12" sqref="C12:E12"/>
    </sheetView>
  </sheetViews>
  <sheetFormatPr defaultRowHeight="13.2"/>
  <cols>
    <col min="1" max="1" width="7.21875" customWidth="1"/>
    <col min="2" max="2" width="34.44140625" customWidth="1"/>
    <col min="3" max="3" width="11.44140625" bestFit="1" customWidth="1"/>
    <col min="4" max="4" width="11.44140625" customWidth="1"/>
    <col min="5" max="5" width="11.109375" bestFit="1" customWidth="1"/>
    <col min="6" max="6" width="42" customWidth="1"/>
  </cols>
  <sheetData>
    <row r="1" spans="1:6" ht="13.8" thickBot="1">
      <c r="A1" s="111"/>
      <c r="B1" s="111" t="s">
        <v>39</v>
      </c>
    </row>
    <row r="2" spans="1:6" ht="16.2" thickBot="1">
      <c r="A2" s="143"/>
      <c r="B2" s="140" t="s">
        <v>60</v>
      </c>
      <c r="C2" s="123"/>
      <c r="D2" s="123"/>
      <c r="E2" s="123"/>
      <c r="F2" s="129"/>
    </row>
    <row r="3" spans="1:6" ht="17.25" customHeight="1" thickBot="1">
      <c r="A3" s="144" t="s">
        <v>21</v>
      </c>
      <c r="B3" s="105"/>
      <c r="C3" s="106" t="s">
        <v>9</v>
      </c>
      <c r="D3" s="106" t="s">
        <v>10</v>
      </c>
      <c r="E3" s="107" t="s">
        <v>11</v>
      </c>
      <c r="F3" s="141" t="s">
        <v>12</v>
      </c>
    </row>
    <row r="4" spans="1:6" ht="26.4">
      <c r="A4" s="142">
        <v>13</v>
      </c>
      <c r="B4" s="142" t="s">
        <v>66</v>
      </c>
      <c r="C4" s="103">
        <v>1447875</v>
      </c>
      <c r="D4" s="103">
        <v>1678321</v>
      </c>
      <c r="E4" s="104">
        <v>1945125</v>
      </c>
      <c r="F4" s="148" t="s">
        <v>67</v>
      </c>
    </row>
    <row r="5" spans="1:6" ht="26.4">
      <c r="A5" s="92">
        <v>14</v>
      </c>
      <c r="B5" s="147" t="s">
        <v>34</v>
      </c>
      <c r="C5" s="17">
        <v>0.22259999999999999</v>
      </c>
      <c r="D5" s="17">
        <v>0.21</v>
      </c>
      <c r="E5" s="95">
        <v>0.2</v>
      </c>
      <c r="F5" s="149" t="s">
        <v>18</v>
      </c>
    </row>
    <row r="6" spans="1:6" ht="26.4">
      <c r="A6" s="92">
        <v>15</v>
      </c>
      <c r="B6" s="147" t="s">
        <v>65</v>
      </c>
      <c r="C6" s="23">
        <v>322320</v>
      </c>
      <c r="D6" s="47">
        <f>D4*D5</f>
        <v>352447.41</v>
      </c>
      <c r="E6" s="96">
        <f>E4*E5</f>
        <v>389025</v>
      </c>
      <c r="F6" s="150" t="s">
        <v>68</v>
      </c>
    </row>
    <row r="7" spans="1:6">
      <c r="A7" s="92">
        <v>16</v>
      </c>
      <c r="B7" s="92" t="s">
        <v>8</v>
      </c>
      <c r="C7" s="49">
        <f>(C6/0.95)-C6</f>
        <v>16964.210526315786</v>
      </c>
      <c r="D7" s="49">
        <f>(D6/0.95)-D6</f>
        <v>18549.863684210519</v>
      </c>
      <c r="E7" s="97">
        <f>(E6/0.95)-E6</f>
        <v>20475</v>
      </c>
      <c r="F7" s="150" t="s">
        <v>69</v>
      </c>
    </row>
    <row r="8" spans="1:6" ht="26.4">
      <c r="A8" s="92">
        <v>17</v>
      </c>
      <c r="B8" s="147" t="s">
        <v>64</v>
      </c>
      <c r="C8" s="47">
        <f>C6+C7</f>
        <v>339284.21052631579</v>
      </c>
      <c r="D8" s="47">
        <f>D6+D7</f>
        <v>370997.27368421049</v>
      </c>
      <c r="E8" s="96">
        <f>E6+E7</f>
        <v>409500</v>
      </c>
      <c r="F8" s="150" t="s">
        <v>70</v>
      </c>
    </row>
    <row r="9" spans="1:6">
      <c r="A9" s="92">
        <v>18</v>
      </c>
      <c r="B9" s="147" t="s">
        <v>63</v>
      </c>
      <c r="C9" s="23">
        <v>408000</v>
      </c>
      <c r="D9" s="23">
        <v>408000</v>
      </c>
      <c r="E9" s="98">
        <v>408000</v>
      </c>
      <c r="F9" s="151" t="s">
        <v>19</v>
      </c>
    </row>
    <row r="10" spans="1:6">
      <c r="A10" s="93">
        <v>19</v>
      </c>
      <c r="B10" s="146" t="s">
        <v>62</v>
      </c>
      <c r="C10" s="32">
        <v>0</v>
      </c>
      <c r="D10" s="32">
        <v>0</v>
      </c>
      <c r="E10" s="99">
        <v>0</v>
      </c>
      <c r="F10" s="99"/>
    </row>
    <row r="11" spans="1:6" ht="27" thickBot="1">
      <c r="A11" s="94">
        <v>20</v>
      </c>
      <c r="B11" s="94" t="s">
        <v>28</v>
      </c>
      <c r="C11" s="36">
        <f>C8-C9-C10</f>
        <v>-68715.789473684214</v>
      </c>
      <c r="D11" s="36">
        <f>D8-D9-D10</f>
        <v>-37002.726315789507</v>
      </c>
      <c r="E11" s="100">
        <f>E8-E9-E10</f>
        <v>1500</v>
      </c>
      <c r="F11" s="152" t="s">
        <v>71</v>
      </c>
    </row>
    <row r="12" spans="1:6" ht="13.8" thickBot="1">
      <c r="A12" s="94"/>
      <c r="B12" s="145" t="s">
        <v>61</v>
      </c>
      <c r="C12" s="154">
        <f>C6/C9</f>
        <v>0.79</v>
      </c>
      <c r="D12" s="154">
        <f>D6/D9</f>
        <v>0.86384169117647047</v>
      </c>
      <c r="E12" s="155">
        <f>E6/E9</f>
        <v>0.95349264705882353</v>
      </c>
      <c r="F12" s="153" t="s">
        <v>72</v>
      </c>
    </row>
  </sheetData>
  <mergeCells count="1">
    <mergeCell ref="B2:F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5"/>
  <sheetViews>
    <sheetView showGridLines="0" tabSelected="1" topLeftCell="A22" zoomScaleNormal="100" workbookViewId="0">
      <selection activeCell="B30" sqref="B30"/>
    </sheetView>
  </sheetViews>
  <sheetFormatPr defaultRowHeight="13.2"/>
  <cols>
    <col min="1" max="1" width="5.6640625" customWidth="1"/>
    <col min="2" max="2" width="34.44140625" customWidth="1"/>
    <col min="3" max="3" width="11.44140625" bestFit="1" customWidth="1"/>
    <col min="4" max="4" width="11.109375" bestFit="1" customWidth="1"/>
    <col min="5" max="5" width="11.44140625" customWidth="1"/>
    <col min="6" max="6" width="22.33203125" customWidth="1"/>
  </cols>
  <sheetData>
    <row r="1" spans="1:7" ht="13.8" thickBot="1">
      <c r="A1" s="90" t="s">
        <v>40</v>
      </c>
    </row>
    <row r="2" spans="1:7" ht="12.9" customHeight="1" thickBot="1">
      <c r="A2" s="128" t="s">
        <v>73</v>
      </c>
      <c r="B2" s="123"/>
      <c r="C2" s="123"/>
      <c r="D2" s="123"/>
      <c r="E2" s="123"/>
      <c r="F2" s="129"/>
    </row>
    <row r="3" spans="1:7" ht="17.25" customHeight="1" thickBot="1">
      <c r="A3" s="156" t="s">
        <v>21</v>
      </c>
      <c r="B3" s="112"/>
      <c r="C3" s="158" t="s">
        <v>42</v>
      </c>
      <c r="D3" s="113" t="s">
        <v>10</v>
      </c>
      <c r="E3" s="114" t="s">
        <v>11</v>
      </c>
      <c r="F3" s="159" t="s">
        <v>22</v>
      </c>
    </row>
    <row r="4" spans="1:7" ht="17.25" customHeight="1">
      <c r="A4" s="1"/>
      <c r="B4" s="157" t="s">
        <v>13</v>
      </c>
      <c r="C4" s="7"/>
      <c r="D4" s="7"/>
      <c r="E4" s="7"/>
      <c r="F4" s="8"/>
    </row>
    <row r="5" spans="1:7" ht="21" customHeight="1">
      <c r="A5" s="9">
        <v>1</v>
      </c>
      <c r="B5" s="10" t="s">
        <v>24</v>
      </c>
      <c r="C5" s="11">
        <v>99000</v>
      </c>
      <c r="D5" s="11">
        <v>114757</v>
      </c>
      <c r="E5" s="12">
        <v>133000</v>
      </c>
      <c r="F5" s="13" t="s">
        <v>14</v>
      </c>
    </row>
    <row r="6" spans="1:7" ht="39.75" customHeight="1">
      <c r="A6" s="9">
        <v>2</v>
      </c>
      <c r="B6" s="10" t="s">
        <v>29</v>
      </c>
      <c r="C6" s="115">
        <v>0.25</v>
      </c>
      <c r="D6" s="115">
        <v>0.25</v>
      </c>
      <c r="E6" s="116">
        <v>0.25</v>
      </c>
      <c r="F6" s="13" t="s">
        <v>16</v>
      </c>
    </row>
    <row r="7" spans="1:7" ht="21" customHeight="1">
      <c r="A7" s="9">
        <v>3</v>
      </c>
      <c r="B7" s="10" t="s">
        <v>30</v>
      </c>
      <c r="C7" s="14">
        <f>C5*C6</f>
        <v>24750</v>
      </c>
      <c r="D7" s="14">
        <f>D5*D6</f>
        <v>28689.25</v>
      </c>
      <c r="E7" s="15">
        <f>E5*E6</f>
        <v>33250</v>
      </c>
      <c r="F7" s="13" t="s">
        <v>5</v>
      </c>
    </row>
    <row r="8" spans="1:7" ht="32.25" customHeight="1">
      <c r="A8" s="9">
        <v>4</v>
      </c>
      <c r="B8" s="16" t="s">
        <v>31</v>
      </c>
      <c r="C8" s="17">
        <v>0.32500000000000001</v>
      </c>
      <c r="D8" s="17">
        <v>0.32500000000000001</v>
      </c>
      <c r="E8" s="18">
        <v>0.32500000000000001</v>
      </c>
      <c r="F8" s="19" t="s">
        <v>75</v>
      </c>
      <c r="G8" s="20"/>
    </row>
    <row r="9" spans="1:7" ht="32.25" customHeight="1">
      <c r="A9" s="9">
        <v>5</v>
      </c>
      <c r="B9" s="16" t="s">
        <v>32</v>
      </c>
      <c r="C9" s="21">
        <f>C7*C8</f>
        <v>8043.75</v>
      </c>
      <c r="D9" s="21">
        <f>D7*D8</f>
        <v>9324.0062500000004</v>
      </c>
      <c r="E9" s="22">
        <f>E7*E8</f>
        <v>10806.25</v>
      </c>
      <c r="F9" s="13" t="s">
        <v>6</v>
      </c>
    </row>
    <row r="10" spans="1:7" ht="21" customHeight="1">
      <c r="A10" s="9">
        <v>6</v>
      </c>
      <c r="B10" s="102" t="s">
        <v>43</v>
      </c>
      <c r="C10" s="23">
        <v>180</v>
      </c>
      <c r="D10" s="23">
        <v>180</v>
      </c>
      <c r="E10" s="24">
        <v>180</v>
      </c>
      <c r="F10" s="13" t="s">
        <v>15</v>
      </c>
    </row>
    <row r="11" spans="1:7" ht="30.75" customHeight="1">
      <c r="A11" s="9">
        <v>7</v>
      </c>
      <c r="B11" s="132" t="s">
        <v>66</v>
      </c>
      <c r="C11" s="25">
        <f>C9*C10</f>
        <v>1447875</v>
      </c>
      <c r="D11" s="25">
        <f>D9*D10</f>
        <v>1678321.125</v>
      </c>
      <c r="E11" s="26">
        <f>E9*E10</f>
        <v>1945125</v>
      </c>
      <c r="F11" s="13" t="s">
        <v>7</v>
      </c>
    </row>
    <row r="12" spans="1:7" ht="30.75" customHeight="1">
      <c r="A12" s="9">
        <v>8</v>
      </c>
      <c r="B12" s="101" t="s">
        <v>8</v>
      </c>
      <c r="C12" s="28">
        <f>(C11/0.95)-C11</f>
        <v>76203.947368421126</v>
      </c>
      <c r="D12" s="28">
        <f>(D11/0.95)-D11</f>
        <v>88332.690789473709</v>
      </c>
      <c r="E12" s="29">
        <f>(E11/0.95)-E11</f>
        <v>102375</v>
      </c>
      <c r="F12" s="134" t="s">
        <v>76</v>
      </c>
    </row>
    <row r="13" spans="1:7" ht="30.75" customHeight="1">
      <c r="A13" s="9">
        <v>9</v>
      </c>
      <c r="B13" s="132" t="s">
        <v>74</v>
      </c>
      <c r="C13" s="25">
        <f>C11+C12</f>
        <v>1524078.9473684211</v>
      </c>
      <c r="D13" s="25">
        <f>D11+D12</f>
        <v>1766653.8157894737</v>
      </c>
      <c r="E13" s="26">
        <f>E11+E12</f>
        <v>2047500</v>
      </c>
      <c r="F13" s="134" t="s">
        <v>49</v>
      </c>
    </row>
    <row r="14" spans="1:7" ht="21" customHeight="1">
      <c r="A14" s="9">
        <v>10</v>
      </c>
      <c r="B14" s="132" t="s">
        <v>63</v>
      </c>
      <c r="C14" s="30">
        <v>1711200</v>
      </c>
      <c r="D14" s="23">
        <f>C14+C15</f>
        <v>1711200</v>
      </c>
      <c r="E14" s="24">
        <f>D14+D15</f>
        <v>1836200</v>
      </c>
      <c r="F14" s="13" t="s">
        <v>19</v>
      </c>
    </row>
    <row r="15" spans="1:7" ht="21" customHeight="1">
      <c r="A15" s="31">
        <v>11</v>
      </c>
      <c r="B15" s="160" t="s">
        <v>62</v>
      </c>
      <c r="C15" s="32"/>
      <c r="D15" s="32">
        <v>125000</v>
      </c>
      <c r="E15" s="33">
        <v>0</v>
      </c>
      <c r="F15" s="34" t="s">
        <v>36</v>
      </c>
    </row>
    <row r="16" spans="1:7" ht="38.25" customHeight="1" thickBot="1">
      <c r="A16" s="35">
        <v>12</v>
      </c>
      <c r="B16" s="161" t="s">
        <v>78</v>
      </c>
      <c r="C16" s="36">
        <f>C13-C14-C15</f>
        <v>-187121.05263157887</v>
      </c>
      <c r="D16" s="36">
        <f>D13-D14-D15</f>
        <v>-69546.184210526291</v>
      </c>
      <c r="E16" s="36">
        <f>E13-E14-E15</f>
        <v>211300</v>
      </c>
      <c r="F16" s="135" t="s">
        <v>77</v>
      </c>
    </row>
    <row r="17" spans="1:6" ht="27" thickBot="1">
      <c r="A17" s="38"/>
      <c r="B17" s="39" t="s">
        <v>79</v>
      </c>
      <c r="C17" s="163">
        <f>C11/C14</f>
        <v>0.84611676016830295</v>
      </c>
      <c r="D17" s="164">
        <f>D11/D14</f>
        <v>0.98078607117812067</v>
      </c>
      <c r="E17" s="163">
        <f>E11/E14</f>
        <v>1.0593208800784228</v>
      </c>
      <c r="F17" s="162" t="s">
        <v>80</v>
      </c>
    </row>
    <row r="18" spans="1:6">
      <c r="A18" s="40"/>
      <c r="B18" s="41" t="s">
        <v>23</v>
      </c>
      <c r="C18" s="42"/>
      <c r="D18" s="42"/>
      <c r="E18" s="43"/>
      <c r="F18" s="8"/>
    </row>
    <row r="19" spans="1:6" ht="39.6">
      <c r="A19" s="9">
        <v>13</v>
      </c>
      <c r="B19" s="167" t="s">
        <v>44</v>
      </c>
      <c r="C19" s="44">
        <f>C11</f>
        <v>1447875</v>
      </c>
      <c r="D19" s="44">
        <f>D11</f>
        <v>1678321.125</v>
      </c>
      <c r="E19" s="45">
        <f>E11</f>
        <v>1945125</v>
      </c>
      <c r="F19" s="134" t="s">
        <v>81</v>
      </c>
    </row>
    <row r="20" spans="1:6" ht="26.4">
      <c r="A20" s="9">
        <v>14</v>
      </c>
      <c r="B20" s="46" t="s">
        <v>34</v>
      </c>
      <c r="C20" s="17">
        <v>0.22259999999999999</v>
      </c>
      <c r="D20" s="17">
        <v>0.21</v>
      </c>
      <c r="E20" s="17">
        <v>0.2</v>
      </c>
      <c r="F20" s="13" t="s">
        <v>18</v>
      </c>
    </row>
    <row r="21" spans="1:6" ht="26.4">
      <c r="A21" s="9">
        <v>15</v>
      </c>
      <c r="B21" s="132" t="s">
        <v>65</v>
      </c>
      <c r="C21" s="23">
        <v>322320</v>
      </c>
      <c r="D21" s="47">
        <f>D19*D20</f>
        <v>352447.43624999997</v>
      </c>
      <c r="E21" s="48">
        <f>E19*E20</f>
        <v>389025</v>
      </c>
      <c r="F21" s="13" t="s">
        <v>17</v>
      </c>
    </row>
    <row r="22" spans="1:6">
      <c r="A22" s="9">
        <v>16</v>
      </c>
      <c r="B22" s="16" t="s">
        <v>33</v>
      </c>
      <c r="C22" s="49">
        <f>(C21/0.95)-C21</f>
        <v>16964.210526315786</v>
      </c>
      <c r="D22" s="49">
        <f>(D21/0.95)-D21</f>
        <v>18549.86506578949</v>
      </c>
      <c r="E22" s="50">
        <f>(E21/0.95)-E21</f>
        <v>20475</v>
      </c>
      <c r="F22" s="134" t="s">
        <v>82</v>
      </c>
    </row>
    <row r="23" spans="1:6" ht="26.4">
      <c r="A23" s="9">
        <v>17</v>
      </c>
      <c r="B23" s="132" t="s">
        <v>64</v>
      </c>
      <c r="C23" s="47">
        <f>C21+C22</f>
        <v>339284.21052631579</v>
      </c>
      <c r="D23" s="47">
        <f>D21+D22</f>
        <v>370997.30131578946</v>
      </c>
      <c r="E23" s="48">
        <f>E21+E22</f>
        <v>409500</v>
      </c>
      <c r="F23" s="134" t="s">
        <v>70</v>
      </c>
    </row>
    <row r="24" spans="1:6">
      <c r="A24" s="9">
        <v>18</v>
      </c>
      <c r="B24" s="132" t="s">
        <v>63</v>
      </c>
      <c r="C24" s="23">
        <v>408000</v>
      </c>
      <c r="D24" s="117">
        <f>C24+C25</f>
        <v>408000</v>
      </c>
      <c r="E24" s="117">
        <f>D24+D25</f>
        <v>408000</v>
      </c>
      <c r="F24" s="13" t="s">
        <v>19</v>
      </c>
    </row>
    <row r="25" spans="1:6">
      <c r="A25" s="31">
        <v>19</v>
      </c>
      <c r="B25" s="160" t="s">
        <v>62</v>
      </c>
      <c r="C25" s="32">
        <v>0</v>
      </c>
      <c r="D25" s="32">
        <v>0</v>
      </c>
      <c r="E25" s="33">
        <v>0</v>
      </c>
      <c r="F25" s="51"/>
    </row>
    <row r="26" spans="1:6" ht="27" thickBot="1">
      <c r="A26" s="52">
        <v>20</v>
      </c>
      <c r="B26" s="168" t="s">
        <v>83</v>
      </c>
      <c r="C26" s="36">
        <f>C23-C24-C25</f>
        <v>-68715.789473684214</v>
      </c>
      <c r="D26" s="36">
        <f>D23-D24-D25</f>
        <v>-37002.69868421054</v>
      </c>
      <c r="E26" s="36">
        <f>E23-E24-E25</f>
        <v>1500</v>
      </c>
      <c r="F26" s="37" t="s">
        <v>35</v>
      </c>
    </row>
    <row r="27" spans="1:6" ht="27" thickBot="1">
      <c r="A27" s="53"/>
      <c r="B27" s="165" t="s">
        <v>61</v>
      </c>
      <c r="C27" s="166">
        <f>C21/C24</f>
        <v>0.79</v>
      </c>
      <c r="D27" s="166">
        <f>D21/D24</f>
        <v>0.86384175551470577</v>
      </c>
      <c r="E27" s="166">
        <f>E21/E24</f>
        <v>0.95349264705882353</v>
      </c>
      <c r="F27" s="165" t="s">
        <v>80</v>
      </c>
    </row>
    <row r="28" spans="1:6">
      <c r="A28" s="55"/>
      <c r="B28" s="56" t="s">
        <v>20</v>
      </c>
      <c r="C28" s="57"/>
      <c r="D28" s="57"/>
      <c r="E28" s="57"/>
      <c r="F28" s="8"/>
    </row>
    <row r="29" spans="1:6" ht="39.6">
      <c r="A29" s="9">
        <v>21</v>
      </c>
      <c r="B29" s="16" t="s">
        <v>4</v>
      </c>
      <c r="C29" s="58">
        <f>C21</f>
        <v>322320</v>
      </c>
      <c r="D29" s="58">
        <f>D21</f>
        <v>352447.43624999997</v>
      </c>
      <c r="E29" s="58">
        <f>E21</f>
        <v>389025</v>
      </c>
      <c r="F29" s="13" t="s">
        <v>0</v>
      </c>
    </row>
    <row r="30" spans="1:6" ht="26.4">
      <c r="A30" s="9">
        <v>22</v>
      </c>
      <c r="B30" s="59" t="s">
        <v>1</v>
      </c>
      <c r="C30" s="118">
        <v>0.2482</v>
      </c>
      <c r="D30" s="119">
        <v>0.25</v>
      </c>
      <c r="E30" s="120">
        <v>0.25</v>
      </c>
      <c r="F30" s="13" t="s">
        <v>2</v>
      </c>
    </row>
    <row r="31" spans="1:6" ht="13.8" thickBot="1">
      <c r="A31" s="52">
        <v>23</v>
      </c>
      <c r="B31" s="169" t="s">
        <v>84</v>
      </c>
      <c r="C31" s="121">
        <f>C29*C30</f>
        <v>79999.824000000008</v>
      </c>
      <c r="D31" s="121">
        <f>D29*D30</f>
        <v>88111.859062499992</v>
      </c>
      <c r="E31" s="122">
        <f>E29*E30</f>
        <v>97256.25</v>
      </c>
      <c r="F31" s="37" t="s">
        <v>3</v>
      </c>
    </row>
    <row r="32" spans="1:6">
      <c r="A32" s="60"/>
      <c r="F32" s="61"/>
    </row>
    <row r="33" spans="1:6">
      <c r="A33" s="60"/>
      <c r="F33" s="61"/>
    </row>
    <row r="34" spans="1:6">
      <c r="A34" s="60"/>
      <c r="F34" s="61"/>
    </row>
    <row r="35" spans="1:6">
      <c r="A35" s="60"/>
      <c r="F35" s="61"/>
    </row>
    <row r="36" spans="1:6">
      <c r="A36" s="60"/>
      <c r="F36" s="61"/>
    </row>
    <row r="37" spans="1:6">
      <c r="A37" s="60"/>
      <c r="F37" s="61"/>
    </row>
    <row r="38" spans="1:6">
      <c r="A38" s="60"/>
      <c r="F38" s="61"/>
    </row>
    <row r="39" spans="1:6">
      <c r="A39" s="60"/>
      <c r="F39" s="61"/>
    </row>
    <row r="40" spans="1:6">
      <c r="A40" s="60"/>
      <c r="F40" s="61"/>
    </row>
    <row r="41" spans="1:6">
      <c r="A41" s="60"/>
      <c r="F41" s="61"/>
    </row>
    <row r="42" spans="1:6">
      <c r="A42" s="60"/>
      <c r="F42" s="61"/>
    </row>
    <row r="43" spans="1:6">
      <c r="A43" s="60"/>
      <c r="F43" s="61"/>
    </row>
    <row r="44" spans="1:6">
      <c r="A44" s="60"/>
      <c r="F44" s="61"/>
    </row>
    <row r="45" spans="1:6">
      <c r="A45" s="60"/>
      <c r="F45" s="61"/>
    </row>
    <row r="46" spans="1:6">
      <c r="A46" s="60"/>
      <c r="F46" s="61"/>
    </row>
    <row r="47" spans="1:6">
      <c r="A47" s="60"/>
      <c r="F47" s="61"/>
    </row>
    <row r="48" spans="1:6">
      <c r="A48" s="60"/>
      <c r="F48" s="61"/>
    </row>
    <row r="49" spans="1:6">
      <c r="A49" s="60"/>
      <c r="F49" s="61"/>
    </row>
    <row r="50" spans="1:6">
      <c r="A50" s="60"/>
      <c r="F50" s="61"/>
    </row>
    <row r="51" spans="1:6">
      <c r="A51" s="60"/>
      <c r="F51" s="61"/>
    </row>
    <row r="52" spans="1:6">
      <c r="A52" s="60"/>
      <c r="F52" s="61"/>
    </row>
    <row r="53" spans="1:6">
      <c r="A53" s="60"/>
      <c r="F53" s="61"/>
    </row>
    <row r="54" spans="1:6">
      <c r="A54" s="60"/>
      <c r="F54" s="61"/>
    </row>
    <row r="55" spans="1:6">
      <c r="A55" s="60"/>
      <c r="F55" s="61"/>
    </row>
    <row r="56" spans="1:6">
      <c r="A56" s="60"/>
      <c r="F56" s="61"/>
    </row>
    <row r="57" spans="1:6">
      <c r="A57" s="60"/>
      <c r="F57" s="61"/>
    </row>
    <row r="58" spans="1:6">
      <c r="A58" s="60"/>
      <c r="F58" s="61"/>
    </row>
    <row r="59" spans="1:6">
      <c r="A59" s="60"/>
      <c r="F59" s="61"/>
    </row>
    <row r="60" spans="1:6">
      <c r="A60" s="60"/>
      <c r="F60" s="61"/>
    </row>
    <row r="61" spans="1:6">
      <c r="A61" s="60"/>
      <c r="F61" s="61"/>
    </row>
    <row r="62" spans="1:6">
      <c r="A62" s="60"/>
      <c r="F62" s="61"/>
    </row>
    <row r="63" spans="1:6">
      <c r="A63" s="60"/>
      <c r="F63" s="61"/>
    </row>
    <row r="64" spans="1:6">
      <c r="A64" s="60"/>
      <c r="F64" s="61"/>
    </row>
    <row r="65" spans="1:6">
      <c r="A65" s="60"/>
      <c r="F65" s="61"/>
    </row>
    <row r="66" spans="1:6">
      <c r="A66" s="60"/>
      <c r="F66" s="61"/>
    </row>
    <row r="67" spans="1:6">
      <c r="A67" s="60"/>
      <c r="F67" s="61"/>
    </row>
    <row r="68" spans="1:6">
      <c r="A68" s="60"/>
      <c r="F68" s="61"/>
    </row>
    <row r="69" spans="1:6">
      <c r="A69" s="60"/>
      <c r="F69" s="61"/>
    </row>
    <row r="70" spans="1:6">
      <c r="A70" s="60"/>
      <c r="F70" s="61"/>
    </row>
    <row r="71" spans="1:6">
      <c r="A71" s="60"/>
      <c r="F71" s="61"/>
    </row>
    <row r="72" spans="1:6">
      <c r="A72" s="60"/>
      <c r="F72" s="61"/>
    </row>
    <row r="73" spans="1:6">
      <c r="A73" s="60"/>
      <c r="F73" s="61"/>
    </row>
    <row r="74" spans="1:6">
      <c r="A74" s="60"/>
      <c r="F74" s="61"/>
    </row>
    <row r="75" spans="1:6">
      <c r="A75" s="60"/>
      <c r="F75" s="61"/>
    </row>
    <row r="76" spans="1:6">
      <c r="A76" s="60"/>
      <c r="F76" s="61"/>
    </row>
    <row r="77" spans="1:6">
      <c r="A77" s="60"/>
      <c r="F77" s="61"/>
    </row>
    <row r="78" spans="1:6">
      <c r="A78" s="60"/>
      <c r="F78" s="61"/>
    </row>
    <row r="79" spans="1:6">
      <c r="A79" s="60"/>
      <c r="F79" s="61"/>
    </row>
    <row r="80" spans="1:6">
      <c r="A80" s="60"/>
      <c r="F80" s="61"/>
    </row>
    <row r="81" spans="1:6">
      <c r="A81" s="60"/>
      <c r="F81" s="61"/>
    </row>
    <row r="82" spans="1:6">
      <c r="A82" s="60"/>
      <c r="F82" s="61"/>
    </row>
    <row r="83" spans="1:6">
      <c r="A83" s="60"/>
      <c r="F83" s="61"/>
    </row>
    <row r="84" spans="1:6">
      <c r="A84" s="60"/>
      <c r="F84" s="61"/>
    </row>
    <row r="85" spans="1:6">
      <c r="A85" s="60"/>
      <c r="F85" s="61"/>
    </row>
    <row r="86" spans="1:6">
      <c r="A86" s="60"/>
      <c r="F86" s="61"/>
    </row>
    <row r="87" spans="1:6">
      <c r="A87" s="60"/>
      <c r="F87" s="61"/>
    </row>
    <row r="88" spans="1:6">
      <c r="A88" s="60"/>
      <c r="F88" s="61"/>
    </row>
    <row r="89" spans="1:6">
      <c r="A89" s="60"/>
      <c r="F89" s="61"/>
    </row>
    <row r="90" spans="1:6">
      <c r="A90" s="60"/>
      <c r="F90" s="61"/>
    </row>
    <row r="91" spans="1:6">
      <c r="A91" s="60"/>
      <c r="F91" s="61"/>
    </row>
    <row r="92" spans="1:6">
      <c r="A92" s="60"/>
      <c r="F92" s="61"/>
    </row>
    <row r="93" spans="1:6">
      <c r="A93" s="60"/>
      <c r="F93" s="61"/>
    </row>
    <row r="94" spans="1:6">
      <c r="F94" s="61"/>
    </row>
    <row r="95" spans="1:6">
      <c r="F95" s="61"/>
    </row>
    <row r="96" spans="1:6">
      <c r="F96" s="61"/>
    </row>
    <row r="97" spans="6:6">
      <c r="F97" s="61"/>
    </row>
    <row r="98" spans="6:6">
      <c r="F98" s="61"/>
    </row>
    <row r="99" spans="6:6">
      <c r="F99" s="61"/>
    </row>
    <row r="100" spans="6:6">
      <c r="F100" s="61"/>
    </row>
    <row r="101" spans="6:6">
      <c r="F101" s="61"/>
    </row>
    <row r="102" spans="6:6">
      <c r="F102" s="61"/>
    </row>
    <row r="103" spans="6:6">
      <c r="F103" s="61"/>
    </row>
    <row r="104" spans="6:6">
      <c r="F104" s="61"/>
    </row>
    <row r="105" spans="6:6">
      <c r="F105" s="61"/>
    </row>
    <row r="106" spans="6:6">
      <c r="F106" s="61"/>
    </row>
    <row r="107" spans="6:6">
      <c r="F107" s="61"/>
    </row>
    <row r="108" spans="6:6">
      <c r="F108" s="61"/>
    </row>
    <row r="109" spans="6:6">
      <c r="F109" s="61"/>
    </row>
    <row r="110" spans="6:6">
      <c r="F110" s="61"/>
    </row>
    <row r="111" spans="6:6">
      <c r="F111" s="61"/>
    </row>
    <row r="112" spans="6:6">
      <c r="F112" s="61"/>
    </row>
    <row r="113" spans="6:6">
      <c r="F113" s="61"/>
    </row>
    <row r="114" spans="6:6">
      <c r="F114" s="61"/>
    </row>
    <row r="115" spans="6:6">
      <c r="F115" s="61"/>
    </row>
    <row r="116" spans="6:6">
      <c r="F116" s="61"/>
    </row>
    <row r="117" spans="6:6">
      <c r="F117" s="61"/>
    </row>
    <row r="118" spans="6:6">
      <c r="F118" s="61"/>
    </row>
    <row r="119" spans="6:6">
      <c r="F119" s="61"/>
    </row>
    <row r="120" spans="6:6">
      <c r="F120" s="61"/>
    </row>
    <row r="121" spans="6:6">
      <c r="F121" s="61"/>
    </row>
    <row r="122" spans="6:6">
      <c r="F122" s="61"/>
    </row>
    <row r="123" spans="6:6">
      <c r="F123" s="61"/>
    </row>
    <row r="124" spans="6:6">
      <c r="F124" s="61"/>
    </row>
    <row r="125" spans="6:6">
      <c r="F125" s="61"/>
    </row>
    <row r="126" spans="6:6">
      <c r="F126" s="61"/>
    </row>
    <row r="127" spans="6:6">
      <c r="F127" s="61"/>
    </row>
    <row r="128" spans="6:6">
      <c r="F128" s="61"/>
    </row>
    <row r="129" spans="6:6">
      <c r="F129" s="61"/>
    </row>
    <row r="130" spans="6:6">
      <c r="F130" s="61"/>
    </row>
    <row r="131" spans="6:6">
      <c r="F131" s="61"/>
    </row>
    <row r="132" spans="6:6">
      <c r="F132" s="61"/>
    </row>
    <row r="133" spans="6:6">
      <c r="F133" s="61"/>
    </row>
    <row r="134" spans="6:6">
      <c r="F134" s="61"/>
    </row>
    <row r="135" spans="6:6">
      <c r="F135" s="61"/>
    </row>
    <row r="136" spans="6:6">
      <c r="F136" s="61"/>
    </row>
    <row r="137" spans="6:6">
      <c r="F137" s="61"/>
    </row>
    <row r="138" spans="6:6">
      <c r="F138" s="61"/>
    </row>
    <row r="139" spans="6:6">
      <c r="F139" s="61"/>
    </row>
    <row r="140" spans="6:6">
      <c r="F140" s="61"/>
    </row>
    <row r="141" spans="6:6">
      <c r="F141" s="61"/>
    </row>
    <row r="142" spans="6:6">
      <c r="F142" s="61"/>
    </row>
    <row r="143" spans="6:6">
      <c r="F143" s="61"/>
    </row>
    <row r="144" spans="6:6">
      <c r="F144" s="61"/>
    </row>
    <row r="145" spans="6:6">
      <c r="F145" s="61"/>
    </row>
    <row r="146" spans="6:6">
      <c r="F146" s="61"/>
    </row>
    <row r="147" spans="6:6">
      <c r="F147" s="61"/>
    </row>
    <row r="148" spans="6:6">
      <c r="F148" s="61"/>
    </row>
    <row r="149" spans="6:6">
      <c r="F149" s="61"/>
    </row>
    <row r="150" spans="6:6">
      <c r="F150" s="61"/>
    </row>
    <row r="151" spans="6:6">
      <c r="F151" s="61"/>
    </row>
    <row r="152" spans="6:6">
      <c r="F152" s="61"/>
    </row>
    <row r="153" spans="6:6">
      <c r="F153" s="61"/>
    </row>
    <row r="154" spans="6:6">
      <c r="F154" s="61"/>
    </row>
    <row r="155" spans="6:6">
      <c r="F155" s="61"/>
    </row>
    <row r="156" spans="6:6">
      <c r="F156" s="61"/>
    </row>
    <row r="157" spans="6:6">
      <c r="F157" s="61"/>
    </row>
    <row r="158" spans="6:6">
      <c r="F158" s="61"/>
    </row>
    <row r="159" spans="6:6">
      <c r="F159" s="61"/>
    </row>
    <row r="160" spans="6:6">
      <c r="F160" s="61"/>
    </row>
    <row r="161" spans="6:6">
      <c r="F161" s="61"/>
    </row>
    <row r="162" spans="6:6">
      <c r="F162" s="61"/>
    </row>
    <row r="163" spans="6:6">
      <c r="F163" s="61"/>
    </row>
    <row r="164" spans="6:6">
      <c r="F164" s="61"/>
    </row>
    <row r="165" spans="6:6">
      <c r="F165" s="61"/>
    </row>
    <row r="166" spans="6:6">
      <c r="F166" s="61"/>
    </row>
    <row r="167" spans="6:6">
      <c r="F167" s="61"/>
    </row>
    <row r="168" spans="6:6">
      <c r="F168" s="61"/>
    </row>
    <row r="169" spans="6:6">
      <c r="F169" s="61"/>
    </row>
    <row r="170" spans="6:6">
      <c r="F170" s="61"/>
    </row>
    <row r="171" spans="6:6">
      <c r="F171" s="61"/>
    </row>
    <row r="172" spans="6:6">
      <c r="F172" s="61"/>
    </row>
    <row r="173" spans="6:6">
      <c r="F173" s="61"/>
    </row>
    <row r="174" spans="6:6">
      <c r="F174" s="61"/>
    </row>
    <row r="175" spans="6:6">
      <c r="F175" s="61"/>
    </row>
    <row r="176" spans="6:6">
      <c r="F176" s="61"/>
    </row>
    <row r="177" spans="6:6">
      <c r="F177" s="61"/>
    </row>
    <row r="178" spans="6:6">
      <c r="F178" s="61"/>
    </row>
    <row r="179" spans="6:6">
      <c r="F179" s="61"/>
    </row>
    <row r="180" spans="6:6">
      <c r="F180" s="61"/>
    </row>
    <row r="181" spans="6:6">
      <c r="F181" s="61"/>
    </row>
    <row r="182" spans="6:6">
      <c r="F182" s="61"/>
    </row>
    <row r="183" spans="6:6">
      <c r="F183" s="61"/>
    </row>
    <row r="184" spans="6:6">
      <c r="F184" s="61"/>
    </row>
    <row r="185" spans="6:6">
      <c r="F185" s="61"/>
    </row>
    <row r="186" spans="6:6">
      <c r="F186" s="61"/>
    </row>
    <row r="187" spans="6:6">
      <c r="F187" s="61"/>
    </row>
    <row r="188" spans="6:6">
      <c r="F188" s="61"/>
    </row>
    <row r="189" spans="6:6">
      <c r="F189" s="61"/>
    </row>
    <row r="190" spans="6:6">
      <c r="F190" s="61"/>
    </row>
    <row r="191" spans="6:6">
      <c r="F191" s="61"/>
    </row>
    <row r="192" spans="6:6">
      <c r="F192" s="61"/>
    </row>
    <row r="193" spans="6:6">
      <c r="F193" s="61"/>
    </row>
    <row r="194" spans="6:6">
      <c r="F194" s="61"/>
    </row>
    <row r="195" spans="6:6">
      <c r="F195" s="61"/>
    </row>
    <row r="196" spans="6:6">
      <c r="F196" s="61"/>
    </row>
    <row r="197" spans="6:6">
      <c r="F197" s="61"/>
    </row>
    <row r="198" spans="6:6">
      <c r="F198" s="61"/>
    </row>
    <row r="199" spans="6:6">
      <c r="F199" s="61"/>
    </row>
    <row r="200" spans="6:6">
      <c r="F200" s="61"/>
    </row>
    <row r="201" spans="6:6">
      <c r="F201" s="61"/>
    </row>
    <row r="202" spans="6:6">
      <c r="F202" s="61"/>
    </row>
    <row r="203" spans="6:6">
      <c r="F203" s="61"/>
    </row>
    <row r="204" spans="6:6">
      <c r="F204" s="61"/>
    </row>
    <row r="205" spans="6:6">
      <c r="F205" s="61"/>
    </row>
    <row r="206" spans="6:6">
      <c r="F206" s="61"/>
    </row>
    <row r="207" spans="6:6">
      <c r="F207" s="61"/>
    </row>
    <row r="208" spans="6:6">
      <c r="F208" s="61"/>
    </row>
    <row r="209" spans="6:6">
      <c r="F209" s="61"/>
    </row>
    <row r="210" spans="6:6">
      <c r="F210" s="61"/>
    </row>
    <row r="211" spans="6:6">
      <c r="F211" s="61"/>
    </row>
    <row r="212" spans="6:6">
      <c r="F212" s="61"/>
    </row>
    <row r="213" spans="6:6">
      <c r="F213" s="61"/>
    </row>
    <row r="214" spans="6:6">
      <c r="F214" s="61"/>
    </row>
    <row r="215" spans="6:6">
      <c r="F215" s="61"/>
    </row>
    <row r="216" spans="6:6">
      <c r="F216" s="61"/>
    </row>
    <row r="217" spans="6:6">
      <c r="F217" s="61"/>
    </row>
    <row r="218" spans="6:6">
      <c r="F218" s="61"/>
    </row>
    <row r="219" spans="6:6">
      <c r="F219" s="61"/>
    </row>
    <row r="220" spans="6:6">
      <c r="F220" s="61"/>
    </row>
    <row r="221" spans="6:6">
      <c r="F221" s="61"/>
    </row>
    <row r="222" spans="6:6">
      <c r="F222" s="61"/>
    </row>
    <row r="223" spans="6:6">
      <c r="F223" s="61"/>
    </row>
    <row r="224" spans="6:6">
      <c r="F224" s="61"/>
    </row>
    <row r="225" spans="6:6">
      <c r="F225" s="61"/>
    </row>
    <row r="226" spans="6:6">
      <c r="F226" s="61"/>
    </row>
    <row r="227" spans="6:6">
      <c r="F227" s="61"/>
    </row>
    <row r="228" spans="6:6">
      <c r="F228" s="61"/>
    </row>
    <row r="229" spans="6:6">
      <c r="F229" s="61"/>
    </row>
    <row r="230" spans="6:6">
      <c r="F230" s="61"/>
    </row>
    <row r="231" spans="6:6">
      <c r="F231" s="61"/>
    </row>
    <row r="232" spans="6:6">
      <c r="F232" s="61"/>
    </row>
    <row r="233" spans="6:6">
      <c r="F233" s="61"/>
    </row>
    <row r="234" spans="6:6">
      <c r="F234" s="61"/>
    </row>
    <row r="235" spans="6:6">
      <c r="F235" s="61"/>
    </row>
    <row r="236" spans="6:6">
      <c r="F236" s="61"/>
    </row>
    <row r="237" spans="6:6">
      <c r="F237" s="61"/>
    </row>
    <row r="238" spans="6:6">
      <c r="F238" s="61"/>
    </row>
    <row r="239" spans="6:6">
      <c r="F239" s="61"/>
    </row>
    <row r="240" spans="6:6">
      <c r="F240" s="61"/>
    </row>
    <row r="241" spans="6:6">
      <c r="F241" s="61"/>
    </row>
    <row r="242" spans="6:6">
      <c r="F242" s="61"/>
    </row>
    <row r="243" spans="6:6">
      <c r="F243" s="61"/>
    </row>
    <row r="244" spans="6:6">
      <c r="F244" s="61"/>
    </row>
    <row r="245" spans="6:6">
      <c r="F245" s="61"/>
    </row>
    <row r="246" spans="6:6">
      <c r="F246" s="61"/>
    </row>
    <row r="247" spans="6:6">
      <c r="F247" s="61"/>
    </row>
    <row r="248" spans="6:6">
      <c r="F248" s="61"/>
    </row>
    <row r="249" spans="6:6">
      <c r="F249" s="61"/>
    </row>
    <row r="250" spans="6:6">
      <c r="F250" s="61"/>
    </row>
    <row r="251" spans="6:6">
      <c r="F251" s="61"/>
    </row>
    <row r="252" spans="6:6">
      <c r="F252" s="61"/>
    </row>
    <row r="253" spans="6:6">
      <c r="F253" s="61"/>
    </row>
    <row r="254" spans="6:6">
      <c r="F254" s="61"/>
    </row>
    <row r="255" spans="6:6">
      <c r="F255" s="61"/>
    </row>
    <row r="256" spans="6:6">
      <c r="F256" s="61"/>
    </row>
    <row r="257" spans="6:6">
      <c r="F257" s="61"/>
    </row>
    <row r="258" spans="6:6">
      <c r="F258" s="61"/>
    </row>
    <row r="259" spans="6:6">
      <c r="F259" s="61"/>
    </row>
    <row r="260" spans="6:6">
      <c r="F260" s="61"/>
    </row>
    <row r="261" spans="6:6">
      <c r="F261" s="61"/>
    </row>
    <row r="262" spans="6:6">
      <c r="F262" s="61"/>
    </row>
    <row r="263" spans="6:6">
      <c r="F263" s="61"/>
    </row>
    <row r="264" spans="6:6">
      <c r="F264" s="61"/>
    </row>
    <row r="265" spans="6:6">
      <c r="F265" s="61"/>
    </row>
    <row r="266" spans="6:6">
      <c r="F266" s="61"/>
    </row>
    <row r="267" spans="6:6">
      <c r="F267" s="61"/>
    </row>
    <row r="268" spans="6:6">
      <c r="F268" s="61"/>
    </row>
    <row r="269" spans="6:6">
      <c r="F269" s="61"/>
    </row>
    <row r="270" spans="6:6">
      <c r="F270" s="61"/>
    </row>
    <row r="271" spans="6:6">
      <c r="F271" s="61"/>
    </row>
    <row r="272" spans="6:6">
      <c r="F272" s="61"/>
    </row>
    <row r="273" spans="6:6">
      <c r="F273" s="61"/>
    </row>
    <row r="274" spans="6:6">
      <c r="F274" s="61"/>
    </row>
    <row r="275" spans="6:6">
      <c r="F275" s="61"/>
    </row>
    <row r="276" spans="6:6">
      <c r="F276" s="61"/>
    </row>
    <row r="277" spans="6:6">
      <c r="F277" s="61"/>
    </row>
    <row r="278" spans="6:6">
      <c r="F278" s="61"/>
    </row>
    <row r="279" spans="6:6">
      <c r="F279" s="61"/>
    </row>
    <row r="280" spans="6:6">
      <c r="F280" s="61"/>
    </row>
    <row r="281" spans="6:6">
      <c r="F281" s="61"/>
    </row>
    <row r="282" spans="6:6">
      <c r="F282" s="61"/>
    </row>
    <row r="283" spans="6:6">
      <c r="F283" s="61"/>
    </row>
    <row r="284" spans="6:6">
      <c r="F284" s="61"/>
    </row>
    <row r="285" spans="6:6">
      <c r="F285" s="61"/>
    </row>
    <row r="286" spans="6:6">
      <c r="F286" s="61"/>
    </row>
    <row r="287" spans="6:6">
      <c r="F287" s="61"/>
    </row>
    <row r="288" spans="6:6">
      <c r="F288" s="61"/>
    </row>
    <row r="289" spans="6:6">
      <c r="F289" s="61"/>
    </row>
    <row r="290" spans="6:6">
      <c r="F290" s="61"/>
    </row>
    <row r="291" spans="6:6">
      <c r="F291" s="61"/>
    </row>
    <row r="292" spans="6:6">
      <c r="F292" s="61"/>
    </row>
    <row r="293" spans="6:6">
      <c r="F293" s="61"/>
    </row>
    <row r="294" spans="6:6">
      <c r="F294" s="61"/>
    </row>
    <row r="295" spans="6:6">
      <c r="F295" s="61"/>
    </row>
    <row r="296" spans="6:6">
      <c r="F296" s="61"/>
    </row>
    <row r="297" spans="6:6">
      <c r="F297" s="61"/>
    </row>
    <row r="298" spans="6:6">
      <c r="F298" s="61"/>
    </row>
    <row r="299" spans="6:6">
      <c r="F299" s="61"/>
    </row>
    <row r="300" spans="6:6">
      <c r="F300" s="61"/>
    </row>
    <row r="301" spans="6:6">
      <c r="F301" s="61"/>
    </row>
    <row r="302" spans="6:6">
      <c r="F302" s="61"/>
    </row>
    <row r="303" spans="6:6">
      <c r="F303" s="61"/>
    </row>
    <row r="304" spans="6:6">
      <c r="F304" s="61"/>
    </row>
    <row r="305" spans="6:6">
      <c r="F305" s="61"/>
    </row>
    <row r="306" spans="6:6">
      <c r="F306" s="61"/>
    </row>
    <row r="307" spans="6:6">
      <c r="F307" s="61"/>
    </row>
    <row r="308" spans="6:6">
      <c r="F308" s="61"/>
    </row>
    <row r="309" spans="6:6">
      <c r="F309" s="61"/>
    </row>
    <row r="310" spans="6:6">
      <c r="F310" s="61"/>
    </row>
    <row r="311" spans="6:6">
      <c r="F311" s="61"/>
    </row>
    <row r="312" spans="6:6">
      <c r="F312" s="61"/>
    </row>
    <row r="313" spans="6:6">
      <c r="F313" s="61"/>
    </row>
    <row r="314" spans="6:6">
      <c r="F314" s="61"/>
    </row>
    <row r="315" spans="6:6">
      <c r="F315" s="61"/>
    </row>
    <row r="316" spans="6:6">
      <c r="F316" s="61"/>
    </row>
    <row r="317" spans="6:6">
      <c r="F317" s="61"/>
    </row>
    <row r="318" spans="6:6">
      <c r="F318" s="61"/>
    </row>
    <row r="319" spans="6:6">
      <c r="F319" s="61"/>
    </row>
    <row r="320" spans="6:6">
      <c r="F320" s="61"/>
    </row>
    <row r="321" spans="6:6">
      <c r="F321" s="61"/>
    </row>
    <row r="322" spans="6:6">
      <c r="F322" s="61"/>
    </row>
    <row r="323" spans="6:6">
      <c r="F323" s="61"/>
    </row>
    <row r="324" spans="6:6">
      <c r="F324" s="61"/>
    </row>
    <row r="325" spans="6:6">
      <c r="F325" s="61"/>
    </row>
    <row r="326" spans="6:6">
      <c r="F326" s="61"/>
    </row>
    <row r="327" spans="6:6">
      <c r="F327" s="61"/>
    </row>
    <row r="328" spans="6:6">
      <c r="F328" s="61"/>
    </row>
    <row r="329" spans="6:6">
      <c r="F329" s="61"/>
    </row>
    <row r="330" spans="6:6">
      <c r="F330" s="61"/>
    </row>
    <row r="331" spans="6:6">
      <c r="F331" s="61"/>
    </row>
    <row r="332" spans="6:6">
      <c r="F332" s="61"/>
    </row>
    <row r="333" spans="6:6">
      <c r="F333" s="61"/>
    </row>
    <row r="334" spans="6:6">
      <c r="F334" s="61"/>
    </row>
    <row r="335" spans="6:6">
      <c r="F335" s="61"/>
    </row>
    <row r="336" spans="6:6">
      <c r="F336" s="61"/>
    </row>
    <row r="337" spans="6:6">
      <c r="F337" s="61"/>
    </row>
    <row r="338" spans="6:6">
      <c r="F338" s="61"/>
    </row>
    <row r="339" spans="6:6">
      <c r="F339" s="61"/>
    </row>
    <row r="340" spans="6:6">
      <c r="F340" s="61"/>
    </row>
    <row r="341" spans="6:6">
      <c r="F341" s="61"/>
    </row>
    <row r="342" spans="6:6">
      <c r="F342" s="61"/>
    </row>
    <row r="343" spans="6:6">
      <c r="F343" s="61"/>
    </row>
    <row r="344" spans="6:6">
      <c r="F344" s="61"/>
    </row>
    <row r="345" spans="6:6">
      <c r="F345" s="61"/>
    </row>
    <row r="346" spans="6:6">
      <c r="F346" s="61"/>
    </row>
    <row r="347" spans="6:6">
      <c r="F347" s="61"/>
    </row>
    <row r="348" spans="6:6">
      <c r="F348" s="61"/>
    </row>
    <row r="349" spans="6:6">
      <c r="F349" s="61"/>
    </row>
    <row r="350" spans="6:6">
      <c r="F350" s="61"/>
    </row>
    <row r="351" spans="6:6">
      <c r="F351" s="61"/>
    </row>
    <row r="352" spans="6:6">
      <c r="F352" s="61"/>
    </row>
    <row r="353" spans="6:6">
      <c r="F353" s="61"/>
    </row>
    <row r="354" spans="6:6">
      <c r="F354" s="61"/>
    </row>
    <row r="355" spans="6:6">
      <c r="F355" s="61"/>
    </row>
    <row r="356" spans="6:6">
      <c r="F356" s="61"/>
    </row>
    <row r="357" spans="6:6">
      <c r="F357" s="61"/>
    </row>
    <row r="358" spans="6:6">
      <c r="F358" s="61"/>
    </row>
    <row r="359" spans="6:6">
      <c r="F359" s="61"/>
    </row>
    <row r="360" spans="6:6">
      <c r="F360" s="61"/>
    </row>
    <row r="361" spans="6:6">
      <c r="F361" s="61"/>
    </row>
    <row r="362" spans="6:6">
      <c r="F362" s="61"/>
    </row>
    <row r="363" spans="6:6">
      <c r="F363" s="61"/>
    </row>
    <row r="364" spans="6:6">
      <c r="F364" s="61"/>
    </row>
    <row r="365" spans="6:6">
      <c r="F365" s="61"/>
    </row>
    <row r="366" spans="6:6">
      <c r="F366" s="61"/>
    </row>
    <row r="367" spans="6:6">
      <c r="F367" s="61"/>
    </row>
    <row r="368" spans="6:6">
      <c r="F368" s="61"/>
    </row>
    <row r="369" spans="6:6">
      <c r="F369" s="61"/>
    </row>
    <row r="370" spans="6:6">
      <c r="F370" s="61"/>
    </row>
    <row r="371" spans="6:6">
      <c r="F371" s="61"/>
    </row>
    <row r="372" spans="6:6">
      <c r="F372" s="61"/>
    </row>
    <row r="373" spans="6:6">
      <c r="F373" s="61"/>
    </row>
    <row r="374" spans="6:6">
      <c r="F374" s="61"/>
    </row>
    <row r="375" spans="6:6">
      <c r="F375" s="61"/>
    </row>
    <row r="376" spans="6:6">
      <c r="F376" s="61"/>
    </row>
    <row r="377" spans="6:6">
      <c r="F377" s="61"/>
    </row>
    <row r="378" spans="6:6">
      <c r="F378" s="61"/>
    </row>
    <row r="379" spans="6:6">
      <c r="F379" s="61"/>
    </row>
    <row r="380" spans="6:6">
      <c r="F380" s="61"/>
    </row>
    <row r="381" spans="6:6">
      <c r="F381" s="61"/>
    </row>
    <row r="382" spans="6:6">
      <c r="F382" s="61"/>
    </row>
    <row r="383" spans="6:6">
      <c r="F383" s="61"/>
    </row>
    <row r="384" spans="6:6">
      <c r="F384" s="61"/>
    </row>
    <row r="385" spans="6:6">
      <c r="F385" s="61"/>
    </row>
    <row r="386" spans="6:6">
      <c r="F386" s="61"/>
    </row>
    <row r="387" spans="6:6">
      <c r="F387" s="61"/>
    </row>
    <row r="388" spans="6:6">
      <c r="F388" s="61"/>
    </row>
    <row r="389" spans="6:6">
      <c r="F389" s="61"/>
    </row>
    <row r="390" spans="6:6">
      <c r="F390" s="61"/>
    </row>
    <row r="391" spans="6:6">
      <c r="F391" s="61"/>
    </row>
    <row r="392" spans="6:6">
      <c r="F392" s="61"/>
    </row>
    <row r="393" spans="6:6">
      <c r="F393" s="61"/>
    </row>
    <row r="394" spans="6:6">
      <c r="F394" s="61"/>
    </row>
    <row r="395" spans="6:6">
      <c r="F395" s="61"/>
    </row>
    <row r="396" spans="6:6">
      <c r="F396" s="61"/>
    </row>
    <row r="397" spans="6:6">
      <c r="F397" s="61"/>
    </row>
    <row r="398" spans="6:6">
      <c r="F398" s="61"/>
    </row>
    <row r="399" spans="6:6">
      <c r="F399" s="61"/>
    </row>
    <row r="400" spans="6:6">
      <c r="F400" s="61"/>
    </row>
    <row r="401" spans="6:6">
      <c r="F401" s="61"/>
    </row>
    <row r="402" spans="6:6">
      <c r="F402" s="61"/>
    </row>
    <row r="403" spans="6:6">
      <c r="F403" s="61"/>
    </row>
    <row r="404" spans="6:6">
      <c r="F404" s="61"/>
    </row>
    <row r="405" spans="6:6">
      <c r="F405" s="61"/>
    </row>
    <row r="406" spans="6:6">
      <c r="F406" s="61"/>
    </row>
    <row r="407" spans="6:6">
      <c r="F407" s="61"/>
    </row>
    <row r="408" spans="6:6">
      <c r="F408" s="61"/>
    </row>
    <row r="409" spans="6:6">
      <c r="F409" s="61"/>
    </row>
    <row r="410" spans="6:6">
      <c r="F410" s="61"/>
    </row>
    <row r="411" spans="6:6">
      <c r="F411" s="61"/>
    </row>
    <row r="412" spans="6:6">
      <c r="F412" s="61"/>
    </row>
    <row r="413" spans="6:6">
      <c r="F413" s="61"/>
    </row>
    <row r="414" spans="6:6">
      <c r="F414" s="61"/>
    </row>
    <row r="415" spans="6:6">
      <c r="F415" s="61"/>
    </row>
    <row r="416" spans="6:6">
      <c r="F416" s="61"/>
    </row>
    <row r="417" spans="6:6">
      <c r="F417" s="61"/>
    </row>
    <row r="418" spans="6:6">
      <c r="F418" s="61"/>
    </row>
    <row r="419" spans="6:6">
      <c r="F419" s="61"/>
    </row>
    <row r="420" spans="6:6">
      <c r="F420" s="61"/>
    </row>
    <row r="421" spans="6:6">
      <c r="F421" s="61"/>
    </row>
    <row r="422" spans="6:6">
      <c r="F422" s="61"/>
    </row>
    <row r="423" spans="6:6">
      <c r="F423" s="61"/>
    </row>
    <row r="424" spans="6:6">
      <c r="F424" s="61"/>
    </row>
    <row r="425" spans="6:6">
      <c r="F425" s="61"/>
    </row>
    <row r="426" spans="6:6">
      <c r="F426" s="61"/>
    </row>
    <row r="427" spans="6:6">
      <c r="F427" s="61"/>
    </row>
    <row r="428" spans="6:6">
      <c r="F428" s="61"/>
    </row>
    <row r="429" spans="6:6">
      <c r="F429" s="61"/>
    </row>
    <row r="430" spans="6:6">
      <c r="F430" s="61"/>
    </row>
    <row r="431" spans="6:6">
      <c r="F431" s="61"/>
    </row>
    <row r="432" spans="6:6">
      <c r="F432" s="61"/>
    </row>
    <row r="433" spans="6:6">
      <c r="F433" s="61"/>
    </row>
    <row r="434" spans="6:6">
      <c r="F434" s="61"/>
    </row>
    <row r="435" spans="6:6">
      <c r="F435" s="61"/>
    </row>
    <row r="436" spans="6:6">
      <c r="F436" s="61"/>
    </row>
    <row r="437" spans="6:6">
      <c r="F437" s="61"/>
    </row>
    <row r="438" spans="6:6">
      <c r="F438" s="61"/>
    </row>
    <row r="439" spans="6:6">
      <c r="F439" s="61"/>
    </row>
    <row r="440" spans="6:6">
      <c r="F440" s="61"/>
    </row>
    <row r="441" spans="6:6">
      <c r="F441" s="61"/>
    </row>
    <row r="442" spans="6:6">
      <c r="F442" s="61"/>
    </row>
    <row r="443" spans="6:6">
      <c r="F443" s="61"/>
    </row>
    <row r="444" spans="6:6">
      <c r="F444" s="61"/>
    </row>
    <row r="445" spans="6:6">
      <c r="F445" s="61"/>
    </row>
  </sheetData>
  <mergeCells count="1">
    <mergeCell ref="A2:F2"/>
  </mergeCells>
  <phoneticPr fontId="0" type="noConversion"/>
  <pageMargins left="0.75" right="0.75" top="1" bottom="1" header="0.5" footer="0.5"/>
  <pageSetup scale="9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Exh. 14.9 Office Demand City</vt:lpstr>
      <vt:lpstr>Exh. 14.10 Office Ratio Method</vt:lpstr>
      <vt:lpstr>Exh. 14.19 CBD Marginal Demand</vt:lpstr>
      <vt:lpstr>Exh. 14.25 Office  M-M Recap</vt:lpstr>
      <vt:lpstr>'Exh. 14.19 CBD Marginal Demand'!Print_Area</vt:lpstr>
      <vt:lpstr>'Exh. 14.25 Office  M-M Recap'!Print_Area</vt:lpstr>
      <vt:lpstr>'Exh. 14.9 Office Demand City'!Print_Area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2014-06-26T20:07:29Z</cp:lastPrinted>
  <dcterms:created xsi:type="dcterms:W3CDTF">2005-09-09T19:46:01Z</dcterms:created>
  <dcterms:modified xsi:type="dcterms:W3CDTF">2014-06-30T20:15:39Z</dcterms:modified>
</cp:coreProperties>
</file>