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4" yWindow="996" windowWidth="20256" windowHeight="13416" activeTab="2"/>
  </bookViews>
  <sheets>
    <sheet name="Exh. 15.5 Property Rating" sheetId="1" r:id="rId1"/>
    <sheet name="Exh. 15.10 Macrolocation Rating" sheetId="3" r:id="rId2"/>
    <sheet name="Exh. 15.12 Sublocation Rating " sheetId="2" r:id="rId3"/>
  </sheets>
  <definedNames>
    <definedName name="_xlnm.Print_Area" localSheetId="1">'Exh. 15.10 Macrolocation Rating'!$A$1:$H$31</definedName>
    <definedName name="_xlnm.Print_Area" localSheetId="2">'Exh. 15.12 Sublocation Rating '!$A$1:$F$31</definedName>
    <definedName name="_xlnm.Print_Area" localSheetId="0">'Exh. 15.5 Property Rating'!$A$1:$H$33</definedName>
  </definedNames>
  <calcPr calcId="125725"/>
</workbook>
</file>

<file path=xl/calcChain.xml><?xml version="1.0" encoding="utf-8"?>
<calcChain xmlns="http://schemas.openxmlformats.org/spreadsheetml/2006/main">
  <c r="B28" i="1"/>
  <c r="B30"/>
  <c r="C28"/>
  <c r="D28"/>
  <c r="D30"/>
  <c r="E28"/>
  <c r="F28"/>
  <c r="F30"/>
  <c r="G28"/>
  <c r="H28"/>
  <c r="H30"/>
  <c r="C30"/>
  <c r="E30"/>
  <c r="G30"/>
  <c r="A5" i="3"/>
  <c r="A6"/>
  <c r="A7"/>
  <c r="A8"/>
  <c r="A17"/>
  <c r="A22"/>
  <c r="A25"/>
  <c r="A26"/>
  <c r="A27"/>
  <c r="C29"/>
  <c r="D29"/>
  <c r="H29"/>
  <c r="E29"/>
  <c r="F29"/>
  <c r="G29"/>
  <c r="A5" i="2"/>
  <c r="A6"/>
  <c r="A7"/>
  <c r="A8"/>
  <c r="A17"/>
  <c r="A22"/>
  <c r="A25"/>
  <c r="A26"/>
  <c r="A27"/>
  <c r="C29"/>
  <c r="D29"/>
  <c r="E29"/>
  <c r="C30" i="3"/>
  <c r="E30"/>
  <c r="B31" i="1"/>
  <c r="B32"/>
  <c r="E30" i="2"/>
  <c r="F30" i="3"/>
  <c r="G30"/>
  <c r="D30"/>
  <c r="F29" i="2"/>
  <c r="D30"/>
  <c r="H30" i="3"/>
  <c r="C30" i="2"/>
  <c r="F30"/>
</calcChain>
</file>

<file path=xl/sharedStrings.xml><?xml version="1.0" encoding="utf-8"?>
<sst xmlns="http://schemas.openxmlformats.org/spreadsheetml/2006/main" count="133" uniqueCount="90">
  <si>
    <t>Circulation on site for trucks</t>
  </si>
  <si>
    <t>Land-to-building ratio</t>
  </si>
  <si>
    <t>Construction quality</t>
  </si>
  <si>
    <t>Size of warehouse area</t>
  </si>
  <si>
    <t>Size of office area</t>
  </si>
  <si>
    <t>Support facilities in area (hotels, restaurants, and multitenant office)</t>
  </si>
  <si>
    <t>Condition and effective age</t>
  </si>
  <si>
    <t>Security features</t>
  </si>
  <si>
    <t>Quality of interior finish</t>
  </si>
  <si>
    <t>Exterior design</t>
  </si>
  <si>
    <t>Interior layout and design</t>
  </si>
  <si>
    <t>Times category score</t>
  </si>
  <si>
    <t>Category score</t>
  </si>
  <si>
    <t xml:space="preserve">Percentage above or (below) all  average </t>
  </si>
  <si>
    <t>Travel time to passenger airport</t>
  </si>
  <si>
    <t>Support facilities in area (hotels, restaurants, multitenant office)</t>
  </si>
  <si>
    <t xml:space="preserve">Most public expenditures in last five years (infrastructure) </t>
  </si>
  <si>
    <t>Inferior</t>
  </si>
  <si>
    <t>Superior</t>
  </si>
  <si>
    <t>High</t>
  </si>
  <si>
    <t>Moderate</t>
  </si>
  <si>
    <t>Slight</t>
  </si>
  <si>
    <t>Neutral</t>
  </si>
  <si>
    <t>X</t>
  </si>
  <si>
    <t>Topography</t>
  </si>
  <si>
    <t>Rating Criteria</t>
  </si>
  <si>
    <t>Allen Heights</t>
  </si>
  <si>
    <t>Palmdale Area</t>
  </si>
  <si>
    <t>Factor Importance</t>
  </si>
  <si>
    <t>Travel time to employee housing</t>
  </si>
  <si>
    <t>Travel time to executive housing</t>
  </si>
  <si>
    <t>Educational attainment in area and adjacent</t>
  </si>
  <si>
    <t>Quantity of prestige companies in area</t>
  </si>
  <si>
    <t>Proximity to air freight</t>
  </si>
  <si>
    <t xml:space="preserve">Proximity to rail </t>
  </si>
  <si>
    <t>Current travel time to customers</t>
  </si>
  <si>
    <t>Current travel time to vendors</t>
  </si>
  <si>
    <t>Area with most land ready  for new industrial buildings (infrastructure)</t>
  </si>
  <si>
    <t>Land cost</t>
  </si>
  <si>
    <t>Taxation cost</t>
  </si>
  <si>
    <t>Educational attainment in area</t>
  </si>
  <si>
    <t>Proximity to universities and training schools</t>
  </si>
  <si>
    <t>Utilities type and capacity in area</t>
  </si>
  <si>
    <t>Percentage of total scores</t>
  </si>
  <si>
    <t>Industrial Submarkets Location Analysis Chart</t>
  </si>
  <si>
    <t>Importance Factor</t>
  </si>
  <si>
    <t>Rating Criteria/  Submarket Areas</t>
  </si>
  <si>
    <t>Denia Landing Area (Subject Submarket)</t>
  </si>
  <si>
    <t>Total score</t>
  </si>
  <si>
    <t>Exterior appearance</t>
  </si>
  <si>
    <t>Obsolescence (overall)</t>
  </si>
  <si>
    <t>Total subject score</t>
  </si>
  <si>
    <t>* Typical new construction in competitive areas.</t>
  </si>
  <si>
    <t>Area with most land ready  for new buildings</t>
  </si>
  <si>
    <t>Crime in area</t>
  </si>
  <si>
    <t>Northwest</t>
  </si>
  <si>
    <t>Northeast</t>
  </si>
  <si>
    <t>Southeast</t>
  </si>
  <si>
    <t>Southwest</t>
  </si>
  <si>
    <t>Typical*</t>
  </si>
  <si>
    <t>Micro Location (immediate area)</t>
  </si>
  <si>
    <t>Proximity to major thoroughfare</t>
  </si>
  <si>
    <t>Access onto site for trucks</t>
  </si>
  <si>
    <t>Access and visibility for customers</t>
  </si>
  <si>
    <t>Proximity to complementary uses</t>
  </si>
  <si>
    <t>Site</t>
  </si>
  <si>
    <t>Building Improvements</t>
  </si>
  <si>
    <t>Rating Conclusions</t>
  </si>
  <si>
    <t>Parking for cars and trucks</t>
  </si>
  <si>
    <t>Exhibit 15.5</t>
  </si>
  <si>
    <t>Exhibit 15.10</t>
  </si>
  <si>
    <t>Exhibit 15.12</t>
  </si>
  <si>
    <t>Industrial (Warehouse/Distribution) Building Property Rating</t>
  </si>
  <si>
    <t>Factors (rate factors by inserting  "X")</t>
  </si>
  <si>
    <t>Flexibility of design for multitenant use</t>
  </si>
  <si>
    <t>Factor number of items</t>
  </si>
  <si>
    <t>Far North*</t>
  </si>
  <si>
    <t>Forecast most public expenditures in next five years</t>
  </si>
  <si>
    <t>Area of most new industrial building in last five years</t>
  </si>
  <si>
    <t>Area forecast to have most employment growth in next ten years</t>
  </si>
  <si>
    <t>Proximity and access to interstate highway</t>
  </si>
  <si>
    <t>Expected travel time to customers in ten years</t>
  </si>
  <si>
    <t>Expected travel time to vendors in ten years</t>
  </si>
  <si>
    <t>Air and water quality and compliance cost</t>
  </si>
  <si>
    <t>Note: A higher number denotes a better location.</t>
  </si>
  <si>
    <t>* The subject property is in this broad market area of the two counties in the Far North Metro area.</t>
  </si>
  <si>
    <r>
      <t>Industrial Greater Metro Area Location Analysis Chart</t>
    </r>
    <r>
      <rPr>
        <sz val="10"/>
        <rFont val="Arial"/>
        <family val="2"/>
      </rPr>
      <t xml:space="preserve"> </t>
    </r>
  </si>
  <si>
    <t>ID No.</t>
  </si>
  <si>
    <t>Number of prestigious companies in area</t>
  </si>
  <si>
    <t>Proximity and access to interstate highways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</si>
</sst>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2" borderId="10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1" xfId="0" applyBorder="1" applyProtection="1"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left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5" xfId="0" quotePrefix="1" applyBorder="1" applyAlignment="1" applyProtection="1">
      <alignment horizontal="left"/>
      <protection locked="0"/>
    </xf>
    <xf numFmtId="9" fontId="2" fillId="0" borderId="16" xfId="1" applyBorder="1" applyAlignment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lef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 wrapText="1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30" xfId="0" applyFont="1" applyBorder="1" applyProtection="1">
      <protection locked="0"/>
    </xf>
    <xf numFmtId="0" fontId="0" fillId="0" borderId="31" xfId="0" applyBorder="1" applyAlignment="1">
      <alignment vertical="center"/>
    </xf>
    <xf numFmtId="0" fontId="0" fillId="0" borderId="31" xfId="0" applyBorder="1" applyAlignment="1" applyProtection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33" xfId="0" applyFont="1" applyBorder="1" applyProtection="1">
      <protection locked="0"/>
    </xf>
    <xf numFmtId="9" fontId="0" fillId="0" borderId="34" xfId="0" applyNumberFormat="1" applyBorder="1" applyAlignment="1">
      <alignment vertical="center"/>
    </xf>
    <xf numFmtId="9" fontId="0" fillId="0" borderId="34" xfId="0" applyNumberFormat="1" applyBorder="1" applyAlignment="1">
      <alignment horizontal="center" vertical="center"/>
    </xf>
    <xf numFmtId="9" fontId="0" fillId="0" borderId="35" xfId="0" applyNumberFormat="1" applyBorder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/>
    <xf numFmtId="3" fontId="0" fillId="0" borderId="0" xfId="0" applyNumberFormat="1"/>
    <xf numFmtId="3" fontId="0" fillId="2" borderId="36" xfId="0" applyNumberFormat="1" applyFill="1" applyBorder="1" applyProtection="1">
      <protection locked="0"/>
    </xf>
    <xf numFmtId="3" fontId="1" fillId="2" borderId="37" xfId="0" quotePrefix="1" applyNumberFormat="1" applyFont="1" applyFill="1" applyBorder="1" applyAlignment="1" applyProtection="1">
      <alignment horizontal="center"/>
      <protection locked="0"/>
    </xf>
    <xf numFmtId="3" fontId="1" fillId="2" borderId="38" xfId="0" applyNumberFormat="1" applyFont="1" applyFill="1" applyBorder="1" applyProtection="1">
      <protection locked="0"/>
    </xf>
    <xf numFmtId="3" fontId="0" fillId="2" borderId="37" xfId="0" applyNumberFormat="1" applyFill="1" applyBorder="1" applyProtection="1">
      <protection locked="0"/>
    </xf>
    <xf numFmtId="3" fontId="0" fillId="2" borderId="39" xfId="0" applyNumberFormat="1" applyFill="1" applyBorder="1" applyProtection="1">
      <protection locked="0"/>
    </xf>
    <xf numFmtId="3" fontId="1" fillId="0" borderId="18" xfId="0" applyNumberFormat="1" applyFont="1" applyBorder="1" applyAlignment="1" applyProtection="1">
      <alignment horizontal="left" vertical="center" wrapText="1"/>
      <protection locked="0"/>
    </xf>
    <xf numFmtId="3" fontId="1" fillId="0" borderId="19" xfId="0" applyNumberFormat="1" applyFont="1" applyBorder="1" applyAlignment="1" applyProtection="1">
      <alignment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40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vertical="center" wrapText="1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>
      <alignment horizontal="center" vertical="center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vertical="center" wrapText="1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horizontal="left" vertical="center" wrapText="1"/>
      <protection locked="0"/>
    </xf>
    <xf numFmtId="3" fontId="6" fillId="0" borderId="25" xfId="0" applyNumberFormat="1" applyFon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vertical="center" wrapText="1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>
      <alignment horizontal="center" vertical="center"/>
    </xf>
    <xf numFmtId="3" fontId="0" fillId="0" borderId="27" xfId="0" applyNumberFormat="1" applyBorder="1" applyAlignment="1" applyProtection="1">
      <alignment vertical="center"/>
      <protection locked="0"/>
    </xf>
    <xf numFmtId="3" fontId="0" fillId="0" borderId="28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>
      <alignment horizontal="center" vertical="center"/>
    </xf>
    <xf numFmtId="3" fontId="0" fillId="0" borderId="13" xfId="0" applyNumberFormat="1" applyBorder="1" applyAlignment="1">
      <alignment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1" fillId="0" borderId="30" xfId="0" applyNumberFormat="1" applyFont="1" applyBorder="1" applyProtection="1">
      <protection locked="0"/>
    </xf>
    <xf numFmtId="3" fontId="0" fillId="0" borderId="31" xfId="0" applyNumberFormat="1" applyBorder="1" applyAlignment="1">
      <alignment vertical="center"/>
    </xf>
    <xf numFmtId="3" fontId="0" fillId="0" borderId="31" xfId="0" applyNumberFormat="1" applyBorder="1" applyAlignment="1" applyProtection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1" fillId="0" borderId="33" xfId="0" applyNumberFormat="1" applyFont="1" applyBorder="1" applyProtection="1">
      <protection locked="0"/>
    </xf>
    <xf numFmtId="3" fontId="0" fillId="0" borderId="34" xfId="0" applyNumberFormat="1" applyBorder="1" applyAlignment="1">
      <alignment vertical="center"/>
    </xf>
    <xf numFmtId="0" fontId="0" fillId="0" borderId="9" xfId="0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0" fontId="0" fillId="0" borderId="9" xfId="0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9" fontId="0" fillId="0" borderId="34" xfId="1" applyFont="1" applyBorder="1" applyAlignment="1">
      <alignment horizontal="center" vertical="center"/>
    </xf>
    <xf numFmtId="9" fontId="0" fillId="0" borderId="35" xfId="1" applyFont="1" applyBorder="1" applyAlignment="1">
      <alignment horizontal="center" vertical="center"/>
    </xf>
    <xf numFmtId="0" fontId="0" fillId="0" borderId="44" xfId="0" applyBorder="1" applyAlignment="1"/>
    <xf numFmtId="0" fontId="0" fillId="0" borderId="45" xfId="0" applyBorder="1" applyAlignment="1"/>
    <xf numFmtId="0" fontId="1" fillId="2" borderId="46" xfId="0" applyFont="1" applyFill="1" applyBorder="1" applyAlignment="1" applyProtection="1">
      <alignment horizontal="center"/>
      <protection locked="0"/>
    </xf>
    <xf numFmtId="0" fontId="0" fillId="0" borderId="3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7" xfId="0" applyBorder="1" applyAlignment="1"/>
    <xf numFmtId="0" fontId="1" fillId="2" borderId="43" xfId="0" applyFont="1" applyFill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2" fillId="0" borderId="11" xfId="0" applyFont="1" applyBorder="1" applyProtection="1">
      <protection locked="0"/>
    </xf>
    <xf numFmtId="3" fontId="2" fillId="0" borderId="8" xfId="0" applyNumberFormat="1" applyFont="1" applyBorder="1" applyAlignment="1" applyProtection="1">
      <alignment vertical="center" wrapText="1"/>
      <protection locked="0"/>
    </xf>
    <xf numFmtId="3" fontId="2" fillId="0" borderId="7" xfId="0" applyNumberFormat="1" applyFont="1" applyBorder="1" applyAlignment="1" applyProtection="1">
      <alignment vertical="center" wrapText="1"/>
      <protection locked="0"/>
    </xf>
    <xf numFmtId="3" fontId="2" fillId="0" borderId="14" xfId="0" applyNumberFormat="1" applyFont="1" applyBorder="1" applyAlignment="1" applyProtection="1">
      <alignment vertical="center" wrapText="1"/>
      <protection locked="0"/>
    </xf>
    <xf numFmtId="3" fontId="2" fillId="0" borderId="27" xfId="0" applyNumberFormat="1" applyFont="1" applyBorder="1" applyAlignment="1" applyProtection="1">
      <alignment vertical="center" wrapText="1"/>
      <protection locked="0"/>
    </xf>
    <xf numFmtId="3" fontId="2" fillId="0" borderId="0" xfId="0" applyNumberFormat="1" applyFont="1"/>
    <xf numFmtId="0" fontId="2" fillId="0" borderId="0" xfId="0" applyFont="1"/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27" xfId="0" applyFont="1" applyBorder="1" applyAlignment="1" applyProtection="1">
      <alignment vertical="center" wrapText="1"/>
      <protection locked="0"/>
    </xf>
    <xf numFmtId="0" fontId="2" fillId="0" borderId="37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showGridLines="0" zoomScaleNormal="100" workbookViewId="0">
      <selection activeCell="A29" sqref="A29"/>
    </sheetView>
  </sheetViews>
  <sheetFormatPr defaultColWidth="8.77734375" defaultRowHeight="13.2"/>
  <cols>
    <col min="1" max="1" width="35" customWidth="1"/>
    <col min="2" max="4" width="8.77734375" customWidth="1"/>
    <col min="5" max="5" width="10.6640625" customWidth="1"/>
  </cols>
  <sheetData>
    <row r="1" spans="1:10" ht="13.8" thickBot="1">
      <c r="A1" s="26" t="s">
        <v>69</v>
      </c>
      <c r="B1" s="1"/>
      <c r="C1" s="1"/>
      <c r="D1" s="1"/>
      <c r="E1" s="1"/>
      <c r="F1" s="1"/>
      <c r="G1" s="1"/>
      <c r="H1" s="1"/>
      <c r="I1" s="1"/>
      <c r="J1" s="1"/>
    </row>
    <row r="2" spans="1:10" ht="14.4" thickTop="1" thickBot="1">
      <c r="A2" s="118" t="s">
        <v>72</v>
      </c>
      <c r="B2" s="112"/>
      <c r="C2" s="112"/>
      <c r="D2" s="112"/>
      <c r="E2" s="112"/>
      <c r="F2" s="112"/>
      <c r="G2" s="112"/>
      <c r="H2" s="113"/>
      <c r="I2" s="1"/>
      <c r="J2" s="1"/>
    </row>
    <row r="3" spans="1:10" ht="13.8" thickTop="1">
      <c r="A3" s="2"/>
      <c r="B3" s="3"/>
      <c r="C3" s="4" t="s">
        <v>17</v>
      </c>
      <c r="D3" s="5"/>
      <c r="E3" s="63" t="s">
        <v>59</v>
      </c>
      <c r="F3" s="3"/>
      <c r="G3" s="6" t="s">
        <v>18</v>
      </c>
      <c r="H3" s="7"/>
      <c r="I3" s="1"/>
      <c r="J3" s="1"/>
    </row>
    <row r="4" spans="1:10">
      <c r="A4" s="119" t="s">
        <v>73</v>
      </c>
      <c r="B4" s="8" t="s">
        <v>19</v>
      </c>
      <c r="C4" s="9" t="s">
        <v>20</v>
      </c>
      <c r="D4" s="9" t="s">
        <v>21</v>
      </c>
      <c r="E4" s="9" t="s">
        <v>22</v>
      </c>
      <c r="F4" s="9" t="s">
        <v>21</v>
      </c>
      <c r="G4" s="9" t="s">
        <v>20</v>
      </c>
      <c r="H4" s="10" t="s">
        <v>19</v>
      </c>
      <c r="I4" s="1"/>
      <c r="J4" s="1"/>
    </row>
    <row r="5" spans="1:10">
      <c r="A5" s="11" t="s">
        <v>60</v>
      </c>
      <c r="B5" s="12"/>
      <c r="C5" s="12"/>
      <c r="D5" s="12"/>
      <c r="E5" s="12"/>
      <c r="F5" s="12"/>
      <c r="G5" s="12"/>
      <c r="H5" s="13"/>
      <c r="I5" s="1"/>
      <c r="J5" s="1"/>
    </row>
    <row r="6" spans="1:10">
      <c r="A6" s="14" t="s">
        <v>61</v>
      </c>
      <c r="B6" s="15"/>
      <c r="C6" s="15"/>
      <c r="D6" s="15"/>
      <c r="E6" s="15" t="s">
        <v>23</v>
      </c>
      <c r="F6" s="15"/>
      <c r="G6" s="15"/>
      <c r="H6" s="104"/>
      <c r="I6" s="1"/>
      <c r="J6" s="1"/>
    </row>
    <row r="7" spans="1:10">
      <c r="A7" s="14" t="s">
        <v>62</v>
      </c>
      <c r="B7" s="15"/>
      <c r="C7" s="15"/>
      <c r="D7" s="15"/>
      <c r="E7" s="15" t="s">
        <v>23</v>
      </c>
      <c r="F7" s="15"/>
      <c r="G7" s="15"/>
      <c r="H7" s="104"/>
      <c r="I7" s="1"/>
      <c r="J7" s="1"/>
    </row>
    <row r="8" spans="1:10">
      <c r="A8" s="16" t="s">
        <v>63</v>
      </c>
      <c r="B8" s="15"/>
      <c r="C8" s="15"/>
      <c r="D8" s="15"/>
      <c r="E8" s="15" t="s">
        <v>23</v>
      </c>
      <c r="F8" s="15"/>
      <c r="G8" s="15"/>
      <c r="H8" s="104"/>
      <c r="I8" s="1"/>
      <c r="J8" s="1"/>
    </row>
    <row r="9" spans="1:10">
      <c r="A9" s="16" t="s">
        <v>64</v>
      </c>
      <c r="B9" s="15"/>
      <c r="C9" s="15"/>
      <c r="D9" s="15"/>
      <c r="E9" s="15" t="s">
        <v>23</v>
      </c>
      <c r="F9" s="15"/>
      <c r="G9" s="15"/>
      <c r="H9" s="104"/>
      <c r="I9" s="1"/>
      <c r="J9" s="1"/>
    </row>
    <row r="10" spans="1:10">
      <c r="A10" s="11" t="s">
        <v>65</v>
      </c>
      <c r="B10" s="12"/>
      <c r="C10" s="12"/>
      <c r="D10" s="12"/>
      <c r="E10" s="12"/>
      <c r="F10" s="12"/>
      <c r="G10" s="12"/>
      <c r="H10" s="13"/>
      <c r="I10" s="1"/>
      <c r="J10" s="1"/>
    </row>
    <row r="11" spans="1:10">
      <c r="A11" s="14" t="s">
        <v>68</v>
      </c>
      <c r="B11" s="15"/>
      <c r="C11" s="15"/>
      <c r="D11" s="15"/>
      <c r="E11" s="15" t="s">
        <v>23</v>
      </c>
      <c r="F11" s="15"/>
      <c r="G11" s="15"/>
      <c r="H11" s="104"/>
      <c r="I11" s="1"/>
      <c r="J11" s="1"/>
    </row>
    <row r="12" spans="1:10">
      <c r="A12" s="14" t="s">
        <v>0</v>
      </c>
      <c r="B12" s="15"/>
      <c r="C12" s="15"/>
      <c r="D12" s="15"/>
      <c r="E12" s="15" t="s">
        <v>23</v>
      </c>
      <c r="F12" s="15"/>
      <c r="G12" s="15"/>
      <c r="H12" s="104"/>
      <c r="I12" s="1"/>
      <c r="J12" s="1"/>
    </row>
    <row r="13" spans="1:10">
      <c r="A13" s="16" t="s">
        <v>24</v>
      </c>
      <c r="B13" s="15"/>
      <c r="C13" s="15"/>
      <c r="D13" s="15"/>
      <c r="E13" s="15" t="s">
        <v>23</v>
      </c>
      <c r="F13" s="15"/>
      <c r="G13" s="15"/>
      <c r="H13" s="104"/>
      <c r="I13" s="1"/>
      <c r="J13" s="1"/>
    </row>
    <row r="14" spans="1:10">
      <c r="A14" s="16" t="s">
        <v>1</v>
      </c>
      <c r="B14" s="15"/>
      <c r="C14" s="15"/>
      <c r="D14" s="15"/>
      <c r="E14" s="15" t="s">
        <v>23</v>
      </c>
      <c r="F14" s="15"/>
      <c r="G14" s="15"/>
      <c r="H14" s="104"/>
      <c r="I14" s="1"/>
      <c r="J14" s="1"/>
    </row>
    <row r="15" spans="1:10">
      <c r="A15" s="11" t="s">
        <v>66</v>
      </c>
      <c r="B15" s="17"/>
      <c r="C15" s="17"/>
      <c r="D15" s="17"/>
      <c r="E15" s="17"/>
      <c r="F15" s="17"/>
      <c r="G15" s="17"/>
      <c r="H15" s="105"/>
      <c r="I15" s="1"/>
      <c r="J15" s="1"/>
    </row>
    <row r="16" spans="1:10">
      <c r="A16" s="16" t="s">
        <v>2</v>
      </c>
      <c r="B16" s="15"/>
      <c r="C16" s="15"/>
      <c r="D16" s="15"/>
      <c r="E16" s="15" t="s">
        <v>23</v>
      </c>
      <c r="F16" s="15"/>
      <c r="G16" s="15"/>
      <c r="H16" s="104"/>
      <c r="I16" s="1"/>
      <c r="J16" s="1"/>
    </row>
    <row r="17" spans="1:10">
      <c r="A17" s="16" t="s">
        <v>49</v>
      </c>
      <c r="B17" s="15"/>
      <c r="C17" s="15"/>
      <c r="D17" s="15" t="s">
        <v>23</v>
      </c>
      <c r="E17" s="15"/>
      <c r="F17" s="15"/>
      <c r="G17" s="15"/>
      <c r="H17" s="104"/>
      <c r="I17" s="1"/>
      <c r="J17" s="1"/>
    </row>
    <row r="18" spans="1:10">
      <c r="A18" s="16" t="s">
        <v>3</v>
      </c>
      <c r="B18" s="15"/>
      <c r="C18" s="15"/>
      <c r="D18" s="15"/>
      <c r="E18" s="15" t="s">
        <v>23</v>
      </c>
      <c r="F18" s="15"/>
      <c r="G18" s="15"/>
      <c r="H18" s="104"/>
      <c r="I18" s="1"/>
      <c r="J18" s="1"/>
    </row>
    <row r="19" spans="1:10">
      <c r="A19" s="16" t="s">
        <v>4</v>
      </c>
      <c r="B19" s="15"/>
      <c r="C19" s="15"/>
      <c r="D19" s="15"/>
      <c r="E19" s="15" t="s">
        <v>23</v>
      </c>
      <c r="F19" s="15"/>
      <c r="G19" s="15"/>
      <c r="H19" s="104"/>
      <c r="I19" s="1"/>
      <c r="J19" s="1"/>
    </row>
    <row r="20" spans="1:10">
      <c r="A20" s="16" t="s">
        <v>6</v>
      </c>
      <c r="B20" s="15"/>
      <c r="C20" s="15"/>
      <c r="D20" s="15"/>
      <c r="E20" s="15" t="s">
        <v>23</v>
      </c>
      <c r="F20" s="15"/>
      <c r="G20" s="15"/>
      <c r="H20" s="104"/>
      <c r="I20" s="1"/>
      <c r="J20" s="1"/>
    </row>
    <row r="21" spans="1:10">
      <c r="A21" s="16" t="s">
        <v>7</v>
      </c>
      <c r="B21" s="15"/>
      <c r="C21" s="15"/>
      <c r="D21" s="15"/>
      <c r="E21" s="15" t="s">
        <v>23</v>
      </c>
      <c r="F21" s="15"/>
      <c r="G21" s="15"/>
      <c r="H21" s="104"/>
      <c r="I21" s="1"/>
      <c r="J21" s="1"/>
    </row>
    <row r="22" spans="1:10">
      <c r="A22" s="120" t="s">
        <v>74</v>
      </c>
      <c r="B22" s="15"/>
      <c r="C22" s="15" t="s">
        <v>23</v>
      </c>
      <c r="D22" s="15"/>
      <c r="E22" s="15"/>
      <c r="F22" s="15"/>
      <c r="G22" s="15"/>
      <c r="H22" s="104"/>
      <c r="I22" s="1"/>
      <c r="J22" s="1"/>
    </row>
    <row r="23" spans="1:10">
      <c r="A23" s="16" t="s">
        <v>8</v>
      </c>
      <c r="B23" s="15"/>
      <c r="C23" s="15"/>
      <c r="D23" s="15"/>
      <c r="E23" s="15" t="s">
        <v>23</v>
      </c>
      <c r="F23" s="15"/>
      <c r="G23" s="15"/>
      <c r="H23" s="104"/>
      <c r="I23" s="1"/>
      <c r="J23" s="1"/>
    </row>
    <row r="24" spans="1:10">
      <c r="A24" s="11" t="s">
        <v>50</v>
      </c>
      <c r="B24" s="17"/>
      <c r="C24" s="17"/>
      <c r="D24" s="17"/>
      <c r="E24" s="17"/>
      <c r="F24" s="17"/>
      <c r="G24" s="17"/>
      <c r="H24" s="105"/>
      <c r="I24" s="1"/>
      <c r="J24" s="1"/>
    </row>
    <row r="25" spans="1:10">
      <c r="A25" s="16" t="s">
        <v>9</v>
      </c>
      <c r="B25" s="15"/>
      <c r="C25" s="15"/>
      <c r="D25" s="15"/>
      <c r="E25" s="15" t="s">
        <v>23</v>
      </c>
      <c r="F25" s="15"/>
      <c r="G25" s="15"/>
      <c r="H25" s="104"/>
      <c r="I25" s="1"/>
      <c r="J25" s="1"/>
    </row>
    <row r="26" spans="1:10">
      <c r="A26" s="14" t="s">
        <v>10</v>
      </c>
      <c r="B26" s="15"/>
      <c r="C26" s="15"/>
      <c r="D26" s="15" t="s">
        <v>23</v>
      </c>
      <c r="E26" s="15"/>
      <c r="F26" s="15"/>
      <c r="G26" s="15"/>
      <c r="H26" s="104"/>
      <c r="I26" s="1"/>
      <c r="J26" s="1"/>
    </row>
    <row r="27" spans="1:10">
      <c r="A27" s="18" t="s">
        <v>67</v>
      </c>
      <c r="B27" s="19"/>
      <c r="C27" s="19"/>
      <c r="D27" s="19"/>
      <c r="E27" s="19"/>
      <c r="F27" s="19"/>
      <c r="G27" s="19"/>
      <c r="H27" s="106"/>
      <c r="I27" s="1"/>
      <c r="J27" s="1"/>
    </row>
    <row r="28" spans="1:10">
      <c r="A28" s="120" t="s">
        <v>75</v>
      </c>
      <c r="B28" s="20">
        <f t="shared" ref="B28:G28" si="0">COUNTA(B6:B26)</f>
        <v>0</v>
      </c>
      <c r="C28" s="20">
        <f t="shared" si="0"/>
        <v>1</v>
      </c>
      <c r="D28" s="20">
        <f t="shared" si="0"/>
        <v>2</v>
      </c>
      <c r="E28" s="20">
        <f t="shared" si="0"/>
        <v>15</v>
      </c>
      <c r="F28" s="20">
        <f t="shared" si="0"/>
        <v>0</v>
      </c>
      <c r="G28" s="20">
        <f t="shared" si="0"/>
        <v>0</v>
      </c>
      <c r="H28" s="107">
        <f>COUNTA(B6:B26)</f>
        <v>0</v>
      </c>
    </row>
    <row r="29" spans="1:10">
      <c r="A29" s="16" t="s">
        <v>11</v>
      </c>
      <c r="B29" s="15">
        <v>0</v>
      </c>
      <c r="C29" s="15">
        <v>2</v>
      </c>
      <c r="D29" s="15">
        <v>4</v>
      </c>
      <c r="E29" s="15">
        <v>5</v>
      </c>
      <c r="F29" s="15">
        <v>6</v>
      </c>
      <c r="G29" s="15">
        <v>8</v>
      </c>
      <c r="H29" s="104">
        <v>10</v>
      </c>
      <c r="I29" s="1"/>
      <c r="J29" s="1"/>
    </row>
    <row r="30" spans="1:10">
      <c r="A30" s="16" t="s">
        <v>12</v>
      </c>
      <c r="B30" s="20">
        <f t="shared" ref="B30:H30" si="1">B28*B29</f>
        <v>0</v>
      </c>
      <c r="C30" s="20">
        <f t="shared" si="1"/>
        <v>2</v>
      </c>
      <c r="D30" s="20">
        <f t="shared" si="1"/>
        <v>8</v>
      </c>
      <c r="E30" s="20">
        <f t="shared" si="1"/>
        <v>75</v>
      </c>
      <c r="F30" s="20">
        <f t="shared" si="1"/>
        <v>0</v>
      </c>
      <c r="G30" s="20">
        <f t="shared" si="1"/>
        <v>0</v>
      </c>
      <c r="H30" s="107">
        <f t="shared" si="1"/>
        <v>0</v>
      </c>
      <c r="I30" s="1"/>
      <c r="J30" s="1"/>
    </row>
    <row r="31" spans="1:10">
      <c r="A31" s="16" t="s">
        <v>51</v>
      </c>
      <c r="B31" s="21">
        <f>SUM(B30:H30)</f>
        <v>85</v>
      </c>
      <c r="C31" s="22"/>
      <c r="D31" s="22"/>
      <c r="E31" s="22"/>
      <c r="F31" s="22"/>
      <c r="G31" s="22"/>
      <c r="H31" s="108"/>
      <c r="I31" s="1"/>
      <c r="J31" s="1"/>
    </row>
    <row r="32" spans="1:10" ht="13.8" thickBot="1">
      <c r="A32" s="23" t="s">
        <v>13</v>
      </c>
      <c r="B32" s="24">
        <f>(B31/(18*E29))-1</f>
        <v>-5.555555555555558E-2</v>
      </c>
      <c r="C32" s="25"/>
      <c r="D32" s="25"/>
      <c r="E32" s="25"/>
      <c r="F32" s="25"/>
      <c r="G32" s="25"/>
      <c r="H32" s="109"/>
      <c r="I32" s="1"/>
      <c r="J32" s="1"/>
    </row>
    <row r="33" spans="1:10" ht="13.8" thickTop="1">
      <c r="A33" s="27" t="s">
        <v>52</v>
      </c>
      <c r="B33" s="1"/>
      <c r="C33" s="1"/>
      <c r="D33" s="1"/>
      <c r="E33" s="1"/>
      <c r="F33" s="1"/>
      <c r="G33" s="1"/>
      <c r="H33" s="1"/>
      <c r="I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sheetProtection sheet="1" objects="1" scenarios="1"/>
  <mergeCells count="1">
    <mergeCell ref="A2:H2"/>
  </mergeCells>
  <phoneticPr fontId="0" type="noConversion"/>
  <pageMargins left="0.75" right="0.75" top="1" bottom="1" header="0.5" footer="0.5"/>
  <pageSetup scale="91" orientation="portrait" horizontalDpi="300" verticalDpi="30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showGridLines="0" zoomScaleNormal="100" workbookViewId="0">
      <selection activeCell="A3" sqref="A3"/>
    </sheetView>
  </sheetViews>
  <sheetFormatPr defaultColWidth="8.77734375" defaultRowHeight="13.2"/>
  <cols>
    <col min="1" max="1" width="4.77734375" customWidth="1"/>
    <col min="2" max="2" width="31" customWidth="1"/>
    <col min="3" max="3" width="11.77734375" customWidth="1"/>
    <col min="4" max="4" width="9.77734375" customWidth="1"/>
    <col min="5" max="6" width="10.6640625" customWidth="1"/>
    <col min="7" max="7" width="11.77734375" customWidth="1"/>
    <col min="8" max="8" width="11.109375" customWidth="1"/>
  </cols>
  <sheetData>
    <row r="1" spans="1:9" ht="13.8" thickBot="1">
      <c r="A1" s="64" t="s">
        <v>70</v>
      </c>
      <c r="B1" s="65"/>
      <c r="C1" s="65"/>
      <c r="D1" s="65"/>
      <c r="E1" s="65"/>
      <c r="F1" s="65"/>
      <c r="G1" s="65"/>
      <c r="H1" s="65"/>
    </row>
    <row r="2" spans="1:9" ht="13.8" thickBot="1">
      <c r="A2" s="66"/>
      <c r="B2" s="67"/>
      <c r="C2" s="68" t="s">
        <v>86</v>
      </c>
      <c r="D2" s="69"/>
      <c r="E2" s="69"/>
      <c r="F2" s="69"/>
      <c r="G2" s="69"/>
      <c r="H2" s="70"/>
    </row>
    <row r="3" spans="1:9" ht="26.4">
      <c r="A3" s="71" t="s">
        <v>87</v>
      </c>
      <c r="B3" s="72" t="s">
        <v>25</v>
      </c>
      <c r="C3" s="73" t="s">
        <v>76</v>
      </c>
      <c r="D3" s="73" t="s">
        <v>55</v>
      </c>
      <c r="E3" s="73" t="s">
        <v>56</v>
      </c>
      <c r="F3" s="73" t="s">
        <v>57</v>
      </c>
      <c r="G3" s="74" t="s">
        <v>58</v>
      </c>
      <c r="H3" s="75" t="s">
        <v>28</v>
      </c>
      <c r="I3" s="32"/>
    </row>
    <row r="4" spans="1:9">
      <c r="A4" s="76">
        <v>1</v>
      </c>
      <c r="B4" s="77" t="s">
        <v>29</v>
      </c>
      <c r="C4" s="78">
        <v>3</v>
      </c>
      <c r="D4" s="78">
        <v>3</v>
      </c>
      <c r="E4" s="78">
        <v>2</v>
      </c>
      <c r="F4" s="78">
        <v>1</v>
      </c>
      <c r="G4" s="78">
        <v>2</v>
      </c>
      <c r="H4" s="79">
        <v>10</v>
      </c>
    </row>
    <row r="5" spans="1:9">
      <c r="A5" s="80">
        <f>A4+1</f>
        <v>2</v>
      </c>
      <c r="B5" s="77" t="s">
        <v>30</v>
      </c>
      <c r="C5" s="78">
        <v>4</v>
      </c>
      <c r="D5" s="78">
        <v>3</v>
      </c>
      <c r="E5" s="78">
        <v>2</v>
      </c>
      <c r="F5" s="78">
        <v>1</v>
      </c>
      <c r="G5" s="78">
        <v>2</v>
      </c>
      <c r="H5" s="79">
        <v>7</v>
      </c>
    </row>
    <row r="6" spans="1:9">
      <c r="A6" s="80">
        <f>A5+1</f>
        <v>3</v>
      </c>
      <c r="B6" s="77" t="s">
        <v>14</v>
      </c>
      <c r="C6" s="78">
        <v>3</v>
      </c>
      <c r="D6" s="78">
        <v>4</v>
      </c>
      <c r="E6" s="78">
        <v>2</v>
      </c>
      <c r="F6" s="78">
        <v>1</v>
      </c>
      <c r="G6" s="78">
        <v>2</v>
      </c>
      <c r="H6" s="81">
        <v>3</v>
      </c>
    </row>
    <row r="7" spans="1:9" ht="26.4">
      <c r="A7" s="80">
        <f>A6+1</f>
        <v>4</v>
      </c>
      <c r="B7" s="77" t="s">
        <v>15</v>
      </c>
      <c r="C7" s="78">
        <v>3</v>
      </c>
      <c r="D7" s="78">
        <v>3</v>
      </c>
      <c r="E7" s="78">
        <v>2</v>
      </c>
      <c r="F7" s="78">
        <v>1</v>
      </c>
      <c r="G7" s="78">
        <v>1</v>
      </c>
      <c r="H7" s="79">
        <v>5</v>
      </c>
    </row>
    <row r="8" spans="1:9" ht="26.4">
      <c r="A8" s="80">
        <f>A7+1</f>
        <v>5</v>
      </c>
      <c r="B8" s="82" t="s">
        <v>16</v>
      </c>
      <c r="C8" s="83">
        <v>3</v>
      </c>
      <c r="D8" s="83">
        <v>3</v>
      </c>
      <c r="E8" s="83">
        <v>2</v>
      </c>
      <c r="F8" s="83">
        <v>1</v>
      </c>
      <c r="G8" s="83">
        <v>1</v>
      </c>
      <c r="H8" s="81">
        <v>8</v>
      </c>
    </row>
    <row r="9" spans="1:9" ht="26.4">
      <c r="A9" s="76">
        <v>6</v>
      </c>
      <c r="B9" s="121" t="s">
        <v>77</v>
      </c>
      <c r="C9" s="78">
        <v>4</v>
      </c>
      <c r="D9" s="78">
        <v>3</v>
      </c>
      <c r="E9" s="78">
        <v>2</v>
      </c>
      <c r="F9" s="78">
        <v>1</v>
      </c>
      <c r="G9" s="78">
        <v>1</v>
      </c>
      <c r="H9" s="79">
        <v>8</v>
      </c>
    </row>
    <row r="10" spans="1:9" ht="26.4">
      <c r="A10" s="76">
        <v>7</v>
      </c>
      <c r="B10" s="84" t="s">
        <v>32</v>
      </c>
      <c r="C10" s="78">
        <v>3</v>
      </c>
      <c r="D10" s="78">
        <v>3</v>
      </c>
      <c r="E10" s="78">
        <v>2</v>
      </c>
      <c r="F10" s="78">
        <v>1</v>
      </c>
      <c r="G10" s="78">
        <v>2</v>
      </c>
      <c r="H10" s="79">
        <v>5</v>
      </c>
    </row>
    <row r="11" spans="1:9" ht="26.4">
      <c r="A11" s="76">
        <v>8</v>
      </c>
      <c r="B11" s="122" t="s">
        <v>78</v>
      </c>
      <c r="C11" s="78">
        <v>4</v>
      </c>
      <c r="D11" s="78">
        <v>3</v>
      </c>
      <c r="E11" s="78">
        <v>2</v>
      </c>
      <c r="F11" s="78">
        <v>1</v>
      </c>
      <c r="G11" s="78">
        <v>2</v>
      </c>
      <c r="H11" s="79">
        <v>14</v>
      </c>
    </row>
    <row r="12" spans="1:9" ht="26.4">
      <c r="A12" s="85">
        <v>9</v>
      </c>
      <c r="B12" s="123" t="s">
        <v>79</v>
      </c>
      <c r="C12" s="86">
        <v>4</v>
      </c>
      <c r="D12" s="86">
        <v>3</v>
      </c>
      <c r="E12" s="86">
        <v>2</v>
      </c>
      <c r="F12" s="86">
        <v>1</v>
      </c>
      <c r="G12" s="86">
        <v>1</v>
      </c>
      <c r="H12" s="87">
        <v>13</v>
      </c>
    </row>
    <row r="13" spans="1:9">
      <c r="A13" s="88">
        <v>10</v>
      </c>
      <c r="B13" s="89" t="s">
        <v>33</v>
      </c>
      <c r="C13" s="90">
        <v>3</v>
      </c>
      <c r="D13" s="90">
        <v>4</v>
      </c>
      <c r="E13" s="90">
        <v>2</v>
      </c>
      <c r="F13" s="90">
        <v>1</v>
      </c>
      <c r="G13" s="90">
        <v>2</v>
      </c>
      <c r="H13" s="87">
        <v>11</v>
      </c>
    </row>
    <row r="14" spans="1:9">
      <c r="A14" s="88">
        <v>11</v>
      </c>
      <c r="B14" s="89" t="s">
        <v>34</v>
      </c>
      <c r="C14" s="90">
        <v>2</v>
      </c>
      <c r="D14" s="90">
        <v>2</v>
      </c>
      <c r="E14" s="90">
        <v>2</v>
      </c>
      <c r="F14" s="90">
        <v>1</v>
      </c>
      <c r="G14" s="90">
        <v>1</v>
      </c>
      <c r="H14" s="87">
        <v>10</v>
      </c>
    </row>
    <row r="15" spans="1:9" ht="22.95" customHeight="1">
      <c r="A15" s="88">
        <v>13</v>
      </c>
      <c r="B15" s="124" t="s">
        <v>80</v>
      </c>
      <c r="C15" s="90">
        <v>3</v>
      </c>
      <c r="D15" s="90">
        <v>3</v>
      </c>
      <c r="E15" s="90">
        <v>1</v>
      </c>
      <c r="F15" s="90">
        <v>2</v>
      </c>
      <c r="G15" s="90">
        <v>2</v>
      </c>
      <c r="H15" s="87">
        <v>12</v>
      </c>
    </row>
    <row r="16" spans="1:9">
      <c r="A16" s="88">
        <v>14</v>
      </c>
      <c r="B16" s="89" t="s">
        <v>35</v>
      </c>
      <c r="C16" s="90">
        <v>3</v>
      </c>
      <c r="D16" s="90">
        <v>4</v>
      </c>
      <c r="E16" s="90">
        <v>2</v>
      </c>
      <c r="F16" s="90">
        <v>1</v>
      </c>
      <c r="G16" s="90">
        <v>1</v>
      </c>
      <c r="H16" s="87">
        <v>9</v>
      </c>
    </row>
    <row r="17" spans="1:8">
      <c r="A17" s="91">
        <f>A16+1</f>
        <v>15</v>
      </c>
      <c r="B17" s="89" t="s">
        <v>36</v>
      </c>
      <c r="C17" s="90">
        <v>4</v>
      </c>
      <c r="D17" s="90">
        <v>3</v>
      </c>
      <c r="E17" s="90">
        <v>2</v>
      </c>
      <c r="F17" s="90">
        <v>1</v>
      </c>
      <c r="G17" s="90">
        <v>1</v>
      </c>
      <c r="H17" s="87">
        <v>9</v>
      </c>
    </row>
    <row r="18" spans="1:8" ht="26.4">
      <c r="A18" s="88">
        <v>16</v>
      </c>
      <c r="B18" s="124" t="s">
        <v>81</v>
      </c>
      <c r="C18" s="90">
        <v>4</v>
      </c>
      <c r="D18" s="90">
        <v>3</v>
      </c>
      <c r="E18" s="90">
        <v>2</v>
      </c>
      <c r="F18" s="90">
        <v>1</v>
      </c>
      <c r="G18" s="90">
        <v>1</v>
      </c>
      <c r="H18" s="87">
        <v>8</v>
      </c>
    </row>
    <row r="19" spans="1:8" ht="26.4">
      <c r="A19" s="88">
        <v>17</v>
      </c>
      <c r="B19" s="124" t="s">
        <v>82</v>
      </c>
      <c r="C19" s="90">
        <v>4</v>
      </c>
      <c r="D19" s="90">
        <v>3</v>
      </c>
      <c r="E19" s="90">
        <v>2</v>
      </c>
      <c r="F19" s="90">
        <v>1</v>
      </c>
      <c r="G19" s="90">
        <v>1</v>
      </c>
      <c r="H19" s="87">
        <v>8</v>
      </c>
    </row>
    <row r="20" spans="1:8" ht="26.4">
      <c r="A20" s="88">
        <v>18</v>
      </c>
      <c r="B20" s="89" t="s">
        <v>37</v>
      </c>
      <c r="C20" s="90">
        <v>2</v>
      </c>
      <c r="D20" s="90">
        <v>2</v>
      </c>
      <c r="E20" s="90">
        <v>1</v>
      </c>
      <c r="F20" s="90">
        <v>3</v>
      </c>
      <c r="G20" s="90">
        <v>2</v>
      </c>
      <c r="H20" s="87">
        <v>4</v>
      </c>
    </row>
    <row r="21" spans="1:8">
      <c r="A21" s="88">
        <v>19</v>
      </c>
      <c r="B21" s="92" t="s">
        <v>38</v>
      </c>
      <c r="C21" s="90">
        <v>1</v>
      </c>
      <c r="D21" s="90">
        <v>1</v>
      </c>
      <c r="E21" s="90">
        <v>2</v>
      </c>
      <c r="F21" s="90">
        <v>1</v>
      </c>
      <c r="G21" s="90">
        <v>2</v>
      </c>
      <c r="H21" s="87">
        <v>2</v>
      </c>
    </row>
    <row r="22" spans="1:8">
      <c r="A22" s="91">
        <f>A21+1</f>
        <v>20</v>
      </c>
      <c r="B22" s="92" t="s">
        <v>39</v>
      </c>
      <c r="C22" s="90">
        <v>2</v>
      </c>
      <c r="D22" s="90">
        <v>3</v>
      </c>
      <c r="E22" s="90">
        <v>1</v>
      </c>
      <c r="F22" s="90">
        <v>1</v>
      </c>
      <c r="G22" s="90">
        <v>1</v>
      </c>
      <c r="H22" s="87">
        <v>3</v>
      </c>
    </row>
    <row r="23" spans="1:8">
      <c r="A23" s="85">
        <v>21</v>
      </c>
      <c r="B23" s="77" t="s">
        <v>40</v>
      </c>
      <c r="C23" s="86">
        <v>3</v>
      </c>
      <c r="D23" s="86">
        <v>3</v>
      </c>
      <c r="E23" s="86">
        <v>2</v>
      </c>
      <c r="F23" s="86">
        <v>1</v>
      </c>
      <c r="G23" s="86">
        <v>1</v>
      </c>
      <c r="H23" s="93">
        <v>5</v>
      </c>
    </row>
    <row r="24" spans="1:8" ht="26.4">
      <c r="A24" s="88">
        <v>22</v>
      </c>
      <c r="B24" s="77" t="s">
        <v>41</v>
      </c>
      <c r="C24" s="90">
        <v>3</v>
      </c>
      <c r="D24" s="90">
        <v>3</v>
      </c>
      <c r="E24" s="90">
        <v>2</v>
      </c>
      <c r="F24" s="90">
        <v>1</v>
      </c>
      <c r="G24" s="90">
        <v>1</v>
      </c>
      <c r="H24" s="87">
        <v>6</v>
      </c>
    </row>
    <row r="25" spans="1:8" ht="26.4">
      <c r="A25" s="91">
        <f>A24+1</f>
        <v>23</v>
      </c>
      <c r="B25" s="124" t="s">
        <v>83</v>
      </c>
      <c r="C25" s="90">
        <v>1</v>
      </c>
      <c r="D25" s="90">
        <v>1</v>
      </c>
      <c r="E25" s="90">
        <v>1</v>
      </c>
      <c r="F25" s="90">
        <v>2</v>
      </c>
      <c r="G25" s="90">
        <v>2</v>
      </c>
      <c r="H25" s="87">
        <v>1</v>
      </c>
    </row>
    <row r="26" spans="1:8">
      <c r="A26" s="91">
        <f>A25+1</f>
        <v>24</v>
      </c>
      <c r="B26" s="89" t="s">
        <v>42</v>
      </c>
      <c r="C26" s="90">
        <v>2</v>
      </c>
      <c r="D26" s="90">
        <v>2</v>
      </c>
      <c r="E26" s="90">
        <v>2</v>
      </c>
      <c r="F26" s="90">
        <v>1</v>
      </c>
      <c r="G26" s="90">
        <v>1</v>
      </c>
      <c r="H26" s="87">
        <v>9</v>
      </c>
    </row>
    <row r="27" spans="1:8">
      <c r="A27" s="91">
        <f>A26+1</f>
        <v>25</v>
      </c>
      <c r="B27" s="92" t="s">
        <v>54</v>
      </c>
      <c r="C27" s="90">
        <v>3</v>
      </c>
      <c r="D27" s="90">
        <v>4</v>
      </c>
      <c r="E27" s="90">
        <v>2</v>
      </c>
      <c r="F27" s="90">
        <v>1</v>
      </c>
      <c r="G27" s="90">
        <v>1</v>
      </c>
      <c r="H27" s="87">
        <v>7</v>
      </c>
    </row>
    <row r="28" spans="1:8">
      <c r="A28" s="94"/>
      <c r="B28" s="95"/>
      <c r="C28" s="96"/>
      <c r="D28" s="96"/>
      <c r="E28" s="96"/>
      <c r="F28" s="96"/>
      <c r="G28" s="96"/>
      <c r="H28" s="97"/>
    </row>
    <row r="29" spans="1:8" ht="13.8" thickBot="1">
      <c r="A29" s="98" t="s">
        <v>48</v>
      </c>
      <c r="B29" s="99"/>
      <c r="C29" s="100">
        <f>(C4*$H$4)+(C5*$H$5)+(C6*$H$6)+(C7*$H$7)+(C8*$H$8)+(C9*$H$9)+(C10*$H$10)+(C11*$H$11)+(C12*$H$12)+(C13*$H$13)+(C14*$H$14)+(C15*$H$15)+(C16*$H$16)+(C17*$H$17)+(C18*$H$18)+(C19*$H$19)+(C20*$H$20)+(C21*$H$21)+(C22*$H$22)+(C23*$H$23)+(C24*$H$24)+(C25*$H25)+(C26*$H$26)+(C27*$H$27)</f>
        <v>566</v>
      </c>
      <c r="D29" s="100">
        <f>(D4*$H$4)+(D5*$H$5)+(D6*$H$6)+(D7*$H$7)+(D8*$H$8)+(D9*$H$9)+(D10*$H$10)+(D11*$H$11)+(D12*$H$12)+(D13*$H$13)+(D14*$H$14)+(D15*$H$15)+(D16*$H$16)+(D17*$H$17)+(D18*$H$18)+(D19*$H$19)+(D20*$H$20)+(D21*$H$21)+(D22*$H$22)+(D23*$H$23)+(D24*$H$24)+(D25*$H25)+(D26*$H$26)+(D27*$H$27)</f>
        <v>532</v>
      </c>
      <c r="E29" s="100">
        <f>(E4*$H$4)+(E5*$H$5)+(E6*$H$6)+(E7*$H$7)+(E8*$H$8)+(E9*$H$9)+(E10*$H$10)+(E11*$H$11)+(E12*$H$12)+(E13*$H$13)+(E14*$H$14)+(E15*$H$15)+(E16*$H$16)+(E17*$H$17)+(E18*$H$18)+(E19*$H$19)+(E20*$H$20)+(E21*$H$21)+(E22*$H$22)+(E23*$H$23)+(E24*$H$24)+(E25*$H25)+(E26*$H$26)+(E27*$H$27)</f>
        <v>334</v>
      </c>
      <c r="F29" s="100">
        <f>(F4*$H$4)+(F5*$H$5)+(F6*$H$6)+(F7*$H$7)+(F8*$H$8)+(F9*$H$9)+(F10*$H$10)+(F11*$H$11)+(F12*$H$12)+(F13*$H$13)+(F14*$H$14)+(F15*$H$15)+(F16*$H$16)+(F17*$H$17)+(F18*$H$18)+(F19*$H$19)+(F20*$H$20)+(F21*$H$21)+(F22*$H$22)+(F23*$H$23)+(F24*$H$24)+(F25*$H25)+(F26*$H$26)+(F27*$H$27)</f>
        <v>198</v>
      </c>
      <c r="G29" s="100">
        <f>(G4*$H$4)+(G5*$H$5)+(G6*$H$6)+(G7*$H$7)+(G8*$H$8)+(G9*$H$9)+(G10*$H$10)+(G11*$H$11)+(G12*$H$12)+(G13*$H$13)+(G14*$H$14)+(G15*$H$15)+(G16*$H$16)+(G17*$H$17)+(G18*$H$18)+(G19*$H$19)+(G20*$H$20)+(G21*$H$21)+(G22*$H$22)+(G23*$H$23)+(G24*$H$24)+(G25*$H25)+(G26*$H$26)+(G27*$H$27)</f>
        <v>246</v>
      </c>
      <c r="H29" s="101">
        <f>C29+D29+E29+F29+G29</f>
        <v>1876</v>
      </c>
    </row>
    <row r="30" spans="1:8" ht="13.8" thickBot="1">
      <c r="A30" s="102" t="s">
        <v>43</v>
      </c>
      <c r="B30" s="103"/>
      <c r="C30" s="110">
        <f>C29/H29</f>
        <v>0.30170575692963753</v>
      </c>
      <c r="D30" s="110">
        <f>D29/H29</f>
        <v>0.28358208955223879</v>
      </c>
      <c r="E30" s="110">
        <f>E29/H29</f>
        <v>0.17803837953091683</v>
      </c>
      <c r="F30" s="110">
        <f>F29/H29</f>
        <v>0.10554371002132196</v>
      </c>
      <c r="G30" s="110">
        <f>G29/H29</f>
        <v>0.13113006396588486</v>
      </c>
      <c r="H30" s="111">
        <f>SUM(C30:G30)</f>
        <v>0.99999999999999989</v>
      </c>
    </row>
    <row r="31" spans="1:8">
      <c r="A31" s="125" t="s">
        <v>84</v>
      </c>
      <c r="B31" s="65"/>
      <c r="C31" s="65"/>
      <c r="D31" s="65"/>
      <c r="E31" s="65"/>
      <c r="F31" s="65"/>
      <c r="G31" s="65"/>
      <c r="H31" s="65"/>
    </row>
    <row r="32" spans="1:8">
      <c r="A32" s="126" t="s">
        <v>85</v>
      </c>
    </row>
  </sheetData>
  <phoneticPr fontId="0" type="noConversion"/>
  <printOptions gridLinesSet="0"/>
  <pageMargins left="0.75" right="0.75" top="1" bottom="1" header="0.5" footer="0.5"/>
  <pageSetup scale="88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showGridLines="0" tabSelected="1" topLeftCell="A20" zoomScaleNormal="100" workbookViewId="0">
      <selection activeCell="A31" sqref="A31:C31"/>
    </sheetView>
  </sheetViews>
  <sheetFormatPr defaultColWidth="8.77734375" defaultRowHeight="13.2"/>
  <cols>
    <col min="1" max="1" width="4.77734375" customWidth="1"/>
    <col min="2" max="2" width="36.6640625" customWidth="1"/>
    <col min="3" max="3" width="11.77734375" customWidth="1"/>
    <col min="4" max="4" width="9.77734375" customWidth="1"/>
    <col min="5" max="5" width="10.6640625" customWidth="1"/>
    <col min="6" max="6" width="11.109375" customWidth="1"/>
    <col min="7" max="8" width="8.77734375" customWidth="1"/>
    <col min="9" max="11" width="20.77734375" customWidth="1"/>
  </cols>
  <sheetData>
    <row r="1" spans="1:7" ht="13.8" thickBot="1">
      <c r="A1" s="62" t="s">
        <v>71</v>
      </c>
    </row>
    <row r="2" spans="1:7" ht="13.8" thickBot="1">
      <c r="A2" s="114" t="s">
        <v>44</v>
      </c>
      <c r="B2" s="115"/>
      <c r="C2" s="115"/>
      <c r="D2" s="115"/>
      <c r="E2" s="115"/>
      <c r="F2" s="116"/>
    </row>
    <row r="3" spans="1:7" ht="66">
      <c r="A3" s="28" t="s">
        <v>87</v>
      </c>
      <c r="B3" s="29" t="s">
        <v>46</v>
      </c>
      <c r="C3" s="30" t="s">
        <v>47</v>
      </c>
      <c r="D3" s="30" t="s">
        <v>26</v>
      </c>
      <c r="E3" s="30" t="s">
        <v>27</v>
      </c>
      <c r="F3" s="31" t="s">
        <v>45</v>
      </c>
      <c r="G3" s="32"/>
    </row>
    <row r="4" spans="1:7" ht="26.4">
      <c r="A4" s="33">
        <v>1</v>
      </c>
      <c r="B4" s="34" t="s">
        <v>29</v>
      </c>
      <c r="C4" s="35">
        <v>2</v>
      </c>
      <c r="D4" s="35">
        <v>1</v>
      </c>
      <c r="E4" s="35">
        <v>1</v>
      </c>
      <c r="F4" s="36">
        <v>10</v>
      </c>
    </row>
    <row r="5" spans="1:7" ht="26.4">
      <c r="A5" s="37">
        <f>A4+1</f>
        <v>2</v>
      </c>
      <c r="B5" s="34" t="s">
        <v>30</v>
      </c>
      <c r="C5" s="35">
        <v>1</v>
      </c>
      <c r="D5" s="35">
        <v>2</v>
      </c>
      <c r="E5" s="35">
        <v>3</v>
      </c>
      <c r="F5" s="36">
        <v>7</v>
      </c>
    </row>
    <row r="6" spans="1:7" ht="26.4">
      <c r="A6" s="37">
        <f>A5+1</f>
        <v>3</v>
      </c>
      <c r="B6" s="34" t="s">
        <v>14</v>
      </c>
      <c r="C6" s="35">
        <v>2</v>
      </c>
      <c r="D6" s="35">
        <v>1</v>
      </c>
      <c r="E6" s="35">
        <v>1</v>
      </c>
      <c r="F6" s="38">
        <v>3</v>
      </c>
    </row>
    <row r="7" spans="1:7" ht="39.6">
      <c r="A7" s="37">
        <f>A6+1</f>
        <v>4</v>
      </c>
      <c r="B7" s="34" t="s">
        <v>5</v>
      </c>
      <c r="C7" s="35">
        <v>1</v>
      </c>
      <c r="D7" s="35">
        <v>2</v>
      </c>
      <c r="E7" s="35">
        <v>3</v>
      </c>
      <c r="F7" s="36">
        <v>5</v>
      </c>
    </row>
    <row r="8" spans="1:7" ht="39.6">
      <c r="A8" s="37">
        <f>A7+1</f>
        <v>5</v>
      </c>
      <c r="B8" s="39" t="s">
        <v>16</v>
      </c>
      <c r="C8" s="40">
        <v>1</v>
      </c>
      <c r="D8" s="40">
        <v>1</v>
      </c>
      <c r="E8" s="40">
        <v>1</v>
      </c>
      <c r="F8" s="38">
        <v>8</v>
      </c>
    </row>
    <row r="9" spans="1:7" ht="26.4">
      <c r="A9" s="33">
        <v>6</v>
      </c>
      <c r="B9" s="127" t="s">
        <v>77</v>
      </c>
      <c r="C9" s="35">
        <v>3</v>
      </c>
      <c r="D9" s="35">
        <v>2</v>
      </c>
      <c r="E9" s="35">
        <v>1</v>
      </c>
      <c r="F9" s="36">
        <v>8</v>
      </c>
    </row>
    <row r="10" spans="1:7">
      <c r="A10" s="33">
        <v>7</v>
      </c>
      <c r="B10" s="128" t="s">
        <v>88</v>
      </c>
      <c r="C10" s="35">
        <v>3</v>
      </c>
      <c r="D10" s="35">
        <v>3</v>
      </c>
      <c r="E10" s="35">
        <v>2</v>
      </c>
      <c r="F10" s="36">
        <v>5</v>
      </c>
    </row>
    <row r="11" spans="1:7" ht="26.4">
      <c r="A11" s="33">
        <v>8</v>
      </c>
      <c r="B11" s="129" t="s">
        <v>78</v>
      </c>
      <c r="C11" s="35">
        <v>2</v>
      </c>
      <c r="D11" s="35">
        <v>3</v>
      </c>
      <c r="E11" s="35">
        <v>1</v>
      </c>
      <c r="F11" s="36">
        <v>14</v>
      </c>
    </row>
    <row r="12" spans="1:7" ht="26.4">
      <c r="A12" s="41">
        <v>9</v>
      </c>
      <c r="B12" s="130" t="s">
        <v>79</v>
      </c>
      <c r="C12" s="42">
        <v>2</v>
      </c>
      <c r="D12" s="42">
        <v>2</v>
      </c>
      <c r="E12" s="42">
        <v>1</v>
      </c>
      <c r="F12" s="43">
        <v>13</v>
      </c>
    </row>
    <row r="13" spans="1:7">
      <c r="A13" s="44">
        <v>10</v>
      </c>
      <c r="B13" s="45" t="s">
        <v>33</v>
      </c>
      <c r="C13" s="46">
        <v>3</v>
      </c>
      <c r="D13" s="46">
        <v>2</v>
      </c>
      <c r="E13" s="46">
        <v>1</v>
      </c>
      <c r="F13" s="43">
        <v>11</v>
      </c>
    </row>
    <row r="14" spans="1:7">
      <c r="A14" s="44">
        <v>11</v>
      </c>
      <c r="B14" s="45" t="s">
        <v>34</v>
      </c>
      <c r="C14" s="46">
        <v>2</v>
      </c>
      <c r="D14" s="46">
        <v>2</v>
      </c>
      <c r="E14" s="46">
        <v>1</v>
      </c>
      <c r="F14" s="43">
        <v>10</v>
      </c>
    </row>
    <row r="15" spans="1:7" ht="26.4">
      <c r="A15" s="44">
        <v>13</v>
      </c>
      <c r="B15" s="131" t="s">
        <v>89</v>
      </c>
      <c r="C15" s="46">
        <v>3</v>
      </c>
      <c r="D15" s="46">
        <v>2</v>
      </c>
      <c r="E15" s="46">
        <v>1</v>
      </c>
      <c r="F15" s="43">
        <v>12</v>
      </c>
    </row>
    <row r="16" spans="1:7" ht="26.4">
      <c r="A16" s="44">
        <v>14</v>
      </c>
      <c r="B16" s="45" t="s">
        <v>35</v>
      </c>
      <c r="C16" s="46">
        <v>3</v>
      </c>
      <c r="D16" s="46">
        <v>2</v>
      </c>
      <c r="E16" s="46">
        <v>1</v>
      </c>
      <c r="F16" s="43">
        <v>9</v>
      </c>
    </row>
    <row r="17" spans="1:6" ht="26.4">
      <c r="A17" s="47">
        <f>A16+1</f>
        <v>15</v>
      </c>
      <c r="B17" s="45" t="s">
        <v>36</v>
      </c>
      <c r="C17" s="46">
        <v>1</v>
      </c>
      <c r="D17" s="46">
        <v>1</v>
      </c>
      <c r="E17" s="46">
        <v>2</v>
      </c>
      <c r="F17" s="43">
        <v>9</v>
      </c>
    </row>
    <row r="18" spans="1:6" ht="26.4">
      <c r="A18" s="44">
        <v>16</v>
      </c>
      <c r="B18" s="131" t="s">
        <v>81</v>
      </c>
      <c r="C18" s="46">
        <v>3</v>
      </c>
      <c r="D18" s="46">
        <v>2</v>
      </c>
      <c r="E18" s="46">
        <v>1</v>
      </c>
      <c r="F18" s="43">
        <v>8</v>
      </c>
    </row>
    <row r="19" spans="1:6" ht="26.4">
      <c r="A19" s="44">
        <v>17</v>
      </c>
      <c r="B19" s="131" t="s">
        <v>82</v>
      </c>
      <c r="C19" s="46">
        <v>2</v>
      </c>
      <c r="D19" s="46">
        <v>2</v>
      </c>
      <c r="E19" s="46">
        <v>1</v>
      </c>
      <c r="F19" s="43">
        <v>8</v>
      </c>
    </row>
    <row r="20" spans="1:6" ht="26.4">
      <c r="A20" s="44">
        <v>18</v>
      </c>
      <c r="B20" s="45" t="s">
        <v>53</v>
      </c>
      <c r="C20" s="46">
        <v>2</v>
      </c>
      <c r="D20" s="46">
        <v>2</v>
      </c>
      <c r="E20" s="46">
        <v>1</v>
      </c>
      <c r="F20" s="43">
        <v>4</v>
      </c>
    </row>
    <row r="21" spans="1:6">
      <c r="A21" s="44">
        <v>19</v>
      </c>
      <c r="B21" s="48" t="s">
        <v>38</v>
      </c>
      <c r="C21" s="46">
        <v>1</v>
      </c>
      <c r="D21" s="46">
        <v>1</v>
      </c>
      <c r="E21" s="46">
        <v>2</v>
      </c>
      <c r="F21" s="43">
        <v>2</v>
      </c>
    </row>
    <row r="22" spans="1:6">
      <c r="A22" s="47">
        <f>A21+1</f>
        <v>20</v>
      </c>
      <c r="B22" s="48" t="s">
        <v>39</v>
      </c>
      <c r="C22" s="46">
        <v>2</v>
      </c>
      <c r="D22" s="46">
        <v>2</v>
      </c>
      <c r="E22" s="46">
        <v>1</v>
      </c>
      <c r="F22" s="43">
        <v>3</v>
      </c>
    </row>
    <row r="23" spans="1:6" ht="26.4">
      <c r="A23" s="41">
        <v>21</v>
      </c>
      <c r="B23" s="34" t="s">
        <v>31</v>
      </c>
      <c r="C23" s="42">
        <v>1</v>
      </c>
      <c r="D23" s="42">
        <v>2</v>
      </c>
      <c r="E23" s="42">
        <v>3</v>
      </c>
      <c r="F23" s="49">
        <v>5</v>
      </c>
    </row>
    <row r="24" spans="1:6" ht="26.4">
      <c r="A24" s="44">
        <v>22</v>
      </c>
      <c r="B24" s="34" t="s">
        <v>41</v>
      </c>
      <c r="C24" s="46">
        <v>2</v>
      </c>
      <c r="D24" s="46">
        <v>1</v>
      </c>
      <c r="E24" s="46">
        <v>3</v>
      </c>
      <c r="F24" s="43">
        <v>6</v>
      </c>
    </row>
    <row r="25" spans="1:6">
      <c r="A25" s="47">
        <f>A24+1</f>
        <v>23</v>
      </c>
      <c r="B25" s="131" t="s">
        <v>83</v>
      </c>
      <c r="C25" s="46">
        <v>1</v>
      </c>
      <c r="D25" s="46">
        <v>1</v>
      </c>
      <c r="E25" s="46">
        <v>1</v>
      </c>
      <c r="F25" s="43">
        <v>1</v>
      </c>
    </row>
    <row r="26" spans="1:6" ht="26.4">
      <c r="A26" s="47">
        <f>A25+1</f>
        <v>24</v>
      </c>
      <c r="B26" s="45" t="s">
        <v>42</v>
      </c>
      <c r="C26" s="46">
        <v>1</v>
      </c>
      <c r="D26" s="46">
        <v>1</v>
      </c>
      <c r="E26" s="46">
        <v>1</v>
      </c>
      <c r="F26" s="43">
        <v>9</v>
      </c>
    </row>
    <row r="27" spans="1:6">
      <c r="A27" s="47">
        <f>A26+1</f>
        <v>25</v>
      </c>
      <c r="B27" s="48" t="s">
        <v>54</v>
      </c>
      <c r="C27" s="46">
        <v>1</v>
      </c>
      <c r="D27" s="46">
        <v>2</v>
      </c>
      <c r="E27" s="46">
        <v>2</v>
      </c>
      <c r="F27" s="43">
        <v>7</v>
      </c>
    </row>
    <row r="28" spans="1:6">
      <c r="A28" s="50"/>
      <c r="B28" s="51"/>
      <c r="C28" s="52"/>
      <c r="D28" s="52"/>
      <c r="E28" s="52"/>
      <c r="F28" s="53"/>
    </row>
    <row r="29" spans="1:6" ht="13.8" thickBot="1">
      <c r="A29" s="54" t="s">
        <v>48</v>
      </c>
      <c r="B29" s="55"/>
      <c r="C29" s="56">
        <f>(C4*$F$4)+(C5*$F$5)+(C6*$F$6)+(C7*$F$7)+(C8*$F$8)+(C9*$F$9)+(C10*$F$10)+(C11*$F$11)+(C12*$F$12)+(C13*$F$13)+(C14*$F$14)+(C15*$F$15)+(C16*$F$16)+(C17*$F$17)+(C18*$F$18)+(C19*$F$19)+(C20*$F$20)+(C21*$F$21)+(C22*$F$22)+(C23*$F$23)+(C24*$F$24)+(C25*$F25)+(C26*$F$26)+(C27*$F$27)</f>
        <v>354</v>
      </c>
      <c r="D29" s="56">
        <f>(D4*$F$4)+(D5*$F$5)+(D6*$F$6)+(D7*$F$7)+(D8*$F$8)+(D9*$F$9)+(D10*$F$10)+(D11*$F$11)+(D12*$F$12)+(D13*$F$13)+(D14*$F$14)+(D15*$F$15)+(D16*$F$16)+(D17*$F$17)+(D18*$F$18)+(D19*$F$19)+(D20*$F$20)+(D21*$F$21)+(D22*$F$22)+(D23*$F$23)+(D24*$F$24)+(D25*$F25)+(D26*$F$26)+(D27*$F$27)</f>
        <v>325</v>
      </c>
      <c r="E29" s="56">
        <f>(E4*$F$4)+(E5*$F$5)+(E6*$F$6)+(E7*$F$7)+(E8*$F$8)+(E9*$F$9)+(E10*$F$10)+(E11*$F$11)+(E12*$F$12)+(E13*$F$13)+(E14*$F$14)+(E15*$F$15)+(E16*$F$16)+(E17*$F$17)+(E18*$F$18)+(E19*$F$19)+(E20*$F$20)+(E21*$F$21)+(E22*$F$22)+(E23*$F$23)+(E24*$F$24)+(E25*$F25)+(E26*$F$26)+(E27*$F$27)</f>
        <v>246</v>
      </c>
      <c r="F29" s="57">
        <f>C29+D29+E29</f>
        <v>925</v>
      </c>
    </row>
    <row r="30" spans="1:6" ht="13.8" thickBot="1">
      <c r="A30" s="58" t="s">
        <v>43</v>
      </c>
      <c r="B30" s="59"/>
      <c r="C30" s="60">
        <f>C29/$F$29</f>
        <v>0.38270270270270268</v>
      </c>
      <c r="D30" s="60">
        <f>D29/$F$29</f>
        <v>0.35135135135135137</v>
      </c>
      <c r="E30" s="60">
        <f>E29/$F$29</f>
        <v>0.26594594594594595</v>
      </c>
      <c r="F30" s="61">
        <f>SUM(C30:E30)</f>
        <v>1</v>
      </c>
    </row>
    <row r="31" spans="1:6">
      <c r="A31" s="132" t="s">
        <v>84</v>
      </c>
      <c r="B31" s="117"/>
      <c r="C31" s="117"/>
    </row>
  </sheetData>
  <mergeCells count="2">
    <mergeCell ref="A2:F2"/>
    <mergeCell ref="A31:C31"/>
  </mergeCells>
  <phoneticPr fontId="0" type="noConversion"/>
  <printOptions gridLinesSet="0"/>
  <pageMargins left="0.75" right="0.75" top="1" bottom="1" header="0.5" footer="0.5"/>
  <pageSetup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Exh. 15.5 Property Rating</vt:lpstr>
      <vt:lpstr>Exh. 15.10 Macrolocation Rating</vt:lpstr>
      <vt:lpstr>Exh. 15.12 Sublocation Rating </vt:lpstr>
      <vt:lpstr>'Exh. 15.10 Macrolocation Rating'!Print_Area</vt:lpstr>
      <vt:lpstr>'Exh. 15.12 Sublocation Rating '!Print_Area</vt:lpstr>
      <vt:lpstr>'Exh. 15.5 Property Rating'!Print_Area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2014-06-26T20:15:27Z</cp:lastPrinted>
  <dcterms:created xsi:type="dcterms:W3CDTF">2005-09-09T19:54:06Z</dcterms:created>
  <dcterms:modified xsi:type="dcterms:W3CDTF">2014-06-30T20:38:29Z</dcterms:modified>
</cp:coreProperties>
</file>