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52" windowWidth="12120" windowHeight="9120" activeTab="1"/>
  </bookViews>
  <sheets>
    <sheet name="Exh. 18.26 Com-Trct-Retail" sheetId="2" r:id="rId1"/>
    <sheet name="Exh. 18.27 Cm-Trct-Office-Apt" sheetId="1" r:id="rId2"/>
  </sheets>
  <calcPr calcId="125725"/>
</workbook>
</file>

<file path=xl/calcChain.xml><?xml version="1.0" encoding="utf-8"?>
<calcChain xmlns="http://schemas.openxmlformats.org/spreadsheetml/2006/main">
  <c r="A6" i="2"/>
  <c r="A7"/>
  <c r="A8"/>
  <c r="A9"/>
  <c r="A10"/>
  <c r="A11"/>
  <c r="A12"/>
  <c r="C15"/>
  <c r="D15"/>
  <c r="J15"/>
  <c r="E15"/>
  <c r="F15"/>
  <c r="G15"/>
  <c r="H15"/>
  <c r="I15"/>
  <c r="D18"/>
  <c r="E18"/>
  <c r="H18"/>
  <c r="I18"/>
  <c r="J19"/>
  <c r="C18"/>
  <c r="A6" i="1"/>
  <c r="A7"/>
  <c r="A8"/>
  <c r="A9"/>
  <c r="A10"/>
  <c r="A11"/>
  <c r="A12"/>
  <c r="C16"/>
  <c r="D16"/>
  <c r="K16"/>
  <c r="E16"/>
  <c r="E17"/>
  <c r="F16"/>
  <c r="G16"/>
  <c r="H16"/>
  <c r="H17"/>
  <c r="I16"/>
  <c r="I17"/>
  <c r="J16"/>
  <c r="F19"/>
  <c r="J19"/>
  <c r="K20"/>
  <c r="E19"/>
  <c r="C16" i="2"/>
  <c r="G16"/>
  <c r="D16"/>
  <c r="F16"/>
  <c r="E16"/>
  <c r="H16"/>
  <c r="F17" i="1"/>
  <c r="J17"/>
  <c r="C17"/>
  <c r="G17"/>
  <c r="I16" i="2"/>
  <c r="C19" i="1"/>
  <c r="H19"/>
  <c r="D19"/>
  <c r="F18" i="2"/>
  <c r="G19" i="1"/>
  <c r="D17"/>
  <c r="I19"/>
  <c r="G18" i="2"/>
  <c r="K17" i="1"/>
  <c r="J16" i="2"/>
  <c r="H22" i="1"/>
</calcChain>
</file>

<file path=xl/sharedStrings.xml><?xml version="1.0" encoding="utf-8"?>
<sst xmlns="http://schemas.openxmlformats.org/spreadsheetml/2006/main" count="46" uniqueCount="35">
  <si>
    <t>Note: Ranking method 1 = worst.</t>
  </si>
  <si>
    <t>Proximity to current apartment complexes</t>
  </si>
  <si>
    <t>Proximity to current or planned office</t>
  </si>
  <si>
    <t>Proximity to current employment centers (non-office )</t>
  </si>
  <si>
    <t>Proximity to higher-income housing</t>
  </si>
  <si>
    <t>Major road frontage</t>
  </si>
  <si>
    <t>Proximity to complementary facilities in area (hotels, restaurants, shopping centers, entertainment areas, and country clubs)</t>
  </si>
  <si>
    <t>Competitive Tracts</t>
  </si>
  <si>
    <t>Rating Criteria</t>
  </si>
  <si>
    <t>Proximity to most new construction of residential in last five years</t>
  </si>
  <si>
    <t>Quality of node's tenants</t>
  </si>
  <si>
    <t>Reputation (prestige) of area for office and apartments</t>
  </si>
  <si>
    <t>Total Score</t>
  </si>
  <si>
    <t>Percentage of Total Scores</t>
  </si>
  <si>
    <t>Proximity to current or planned retail (cumulative attraction)</t>
  </si>
  <si>
    <t>Size and drawing power of current tenants in immediate area</t>
  </si>
  <si>
    <t>Reputation (prestige) of area</t>
  </si>
  <si>
    <t>ID</t>
  </si>
  <si>
    <t>Importance Factor</t>
  </si>
  <si>
    <t>Proximity to current households (quantity)</t>
  </si>
  <si>
    <t>Location in path of new residential growth</t>
  </si>
  <si>
    <t>Major road location</t>
  </si>
  <si>
    <t>Access and visibility from road</t>
  </si>
  <si>
    <t>Traffic count by area</t>
  </si>
  <si>
    <t>Amount of vacant land available</t>
  </si>
  <si>
    <t>1 (Subject)</t>
  </si>
  <si>
    <t xml:space="preserve">Importance Factor </t>
  </si>
  <si>
    <t>Total Acres</t>
  </si>
  <si>
    <t>Exhibit 18.26</t>
  </si>
  <si>
    <t>Exhibit 18.27</t>
  </si>
  <si>
    <t>Area of most planned public expenditures in next five years</t>
  </si>
  <si>
    <t>Proportional share by size</t>
  </si>
  <si>
    <t>Size of tracts (acres)</t>
  </si>
  <si>
    <t>Competitive Ranking Analysis of Top Vacant Land Tracts for Community Retail Use</t>
  </si>
  <si>
    <t>Competitive Ranking Analysis of Top Vacant Land Tracts with Office and Apartment Use Potential</t>
  </si>
</sst>
</file>

<file path=xl/styles.xml><?xml version="1.0" encoding="utf-8"?>
<styleSheet xmlns="http://schemas.openxmlformats.org/spreadsheetml/2006/main">
  <numFmts count="1">
    <numFmt numFmtId="164" formatCode="0.00_)"/>
  </numFmts>
  <fonts count="6">
    <font>
      <sz val="10"/>
      <name val="Arial"/>
    </font>
    <font>
      <sz val="10"/>
      <name val="Arial"/>
    </font>
    <font>
      <sz val="8"/>
      <name val="Arial"/>
      <family val="2"/>
    </font>
    <font>
      <b/>
      <i/>
      <sz val="16"/>
      <name val="Helv"/>
    </font>
    <font>
      <b/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38" fontId="2" fillId="2" borderId="0" applyNumberFormat="0" applyBorder="0" applyAlignment="0" applyProtection="0"/>
    <xf numFmtId="10" fontId="2" fillId="3" borderId="1" applyNumberFormat="0" applyBorder="0" applyAlignment="0" applyProtection="0"/>
    <xf numFmtId="164" fontId="3" fillId="0" borderId="0"/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</cellStyleXfs>
  <cellXfs count="57">
    <xf numFmtId="0" fontId="0" fillId="0" borderId="0" xfId="0"/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5" fillId="0" borderId="4" xfId="0" applyFont="1" applyFill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4" fillId="0" borderId="16" xfId="0" applyFont="1" applyBorder="1" applyProtection="1">
      <protection locked="0"/>
    </xf>
    <xf numFmtId="0" fontId="0" fillId="0" borderId="13" xfId="0" applyBorder="1"/>
    <xf numFmtId="0" fontId="0" fillId="0" borderId="13" xfId="0" applyBorder="1" applyAlignment="1" applyProtection="1">
      <alignment horizontal="center"/>
    </xf>
    <xf numFmtId="0" fontId="0" fillId="0" borderId="17" xfId="0" applyBorder="1" applyAlignment="1">
      <alignment horizontal="center"/>
    </xf>
    <xf numFmtId="0" fontId="4" fillId="0" borderId="18" xfId="0" applyFont="1" applyBorder="1" applyProtection="1">
      <protection locked="0"/>
    </xf>
    <xf numFmtId="9" fontId="0" fillId="0" borderId="19" xfId="0" applyNumberFormat="1" applyBorder="1"/>
    <xf numFmtId="9" fontId="5" fillId="0" borderId="19" xfId="0" applyNumberFormat="1" applyFont="1" applyBorder="1" applyAlignment="1">
      <alignment horizontal="center"/>
    </xf>
    <xf numFmtId="9" fontId="0" fillId="0" borderId="20" xfId="0" applyNumberFormat="1" applyBorder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21" xfId="0" applyFont="1" applyBorder="1" applyAlignment="1" applyProtection="1">
      <alignment vertical="center"/>
      <protection locked="0"/>
    </xf>
    <xf numFmtId="9" fontId="5" fillId="0" borderId="10" xfId="0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0" fillId="0" borderId="0" xfId="0" quotePrefix="1" applyAlignment="1" applyProtection="1">
      <alignment horizontal="left"/>
      <protection locked="0"/>
    </xf>
    <xf numFmtId="9" fontId="0" fillId="0" borderId="0" xfId="0" applyNumberFormat="1"/>
    <xf numFmtId="0" fontId="0" fillId="0" borderId="11" xfId="0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9" fontId="0" fillId="0" borderId="23" xfId="0" applyNumberFormat="1" applyBorder="1"/>
    <xf numFmtId="9" fontId="0" fillId="0" borderId="23" xfId="0" applyNumberFormat="1" applyBorder="1" applyAlignment="1">
      <alignment horizontal="center"/>
    </xf>
    <xf numFmtId="0" fontId="4" fillId="0" borderId="24" xfId="0" applyFont="1" applyBorder="1" applyAlignment="1" applyProtection="1">
      <alignment horizontal="center" vertical="center" wrapText="1"/>
      <protection locked="0"/>
    </xf>
    <xf numFmtId="9" fontId="4" fillId="0" borderId="25" xfId="4" applyNumberFormat="1" applyFont="1" applyBorder="1" applyAlignment="1" applyProtection="1">
      <alignment horizontal="center" vertical="center"/>
    </xf>
    <xf numFmtId="0" fontId="5" fillId="2" borderId="26" xfId="0" applyFont="1" applyFill="1" applyBorder="1" applyAlignment="1" applyProtection="1">
      <alignment horizontal="center"/>
      <protection locked="0"/>
    </xf>
    <xf numFmtId="0" fontId="5" fillId="2" borderId="23" xfId="0" applyFont="1" applyFill="1" applyBorder="1" applyAlignment="1" applyProtection="1">
      <alignment horizontal="center"/>
      <protection locked="0"/>
    </xf>
    <xf numFmtId="0" fontId="5" fillId="2" borderId="27" xfId="0" applyFont="1" applyFill="1" applyBorder="1" applyAlignment="1" applyProtection="1">
      <alignment horizontal="center"/>
      <protection locked="0"/>
    </xf>
    <xf numFmtId="0" fontId="4" fillId="0" borderId="28" xfId="0" applyFont="1" applyBorder="1" applyAlignment="1"/>
    <xf numFmtId="0" fontId="0" fillId="0" borderId="28" xfId="0" applyBorder="1" applyAlignment="1"/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28" xfId="0" applyFont="1" applyBorder="1" applyAlignment="1" applyProtection="1">
      <protection locked="0"/>
    </xf>
  </cellXfs>
  <cellStyles count="6">
    <cellStyle name="Grey" xfId="1"/>
    <cellStyle name="Input [yellow]" xfId="2"/>
    <cellStyle name="Normal" xfId="0" builtinId="0"/>
    <cellStyle name="Normal - Style1" xfId="3"/>
    <cellStyle name="Percent" xfId="4" builtinId="5"/>
    <cellStyle name="Percent [2]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>
      <selection activeCell="B22" sqref="B22"/>
    </sheetView>
  </sheetViews>
  <sheetFormatPr defaultRowHeight="13.2"/>
  <cols>
    <col min="1" max="1" width="4.88671875" customWidth="1"/>
    <col min="2" max="2" width="28.6640625" customWidth="1"/>
    <col min="3" max="4" width="9.6640625" customWidth="1"/>
    <col min="5" max="5" width="9.44140625" customWidth="1"/>
    <col min="6" max="6" width="9.33203125" customWidth="1"/>
    <col min="7" max="8" width="8.88671875" customWidth="1"/>
    <col min="9" max="9" width="9.88671875" customWidth="1"/>
    <col min="10" max="10" width="11.109375" customWidth="1"/>
  </cols>
  <sheetData>
    <row r="1" spans="1:10" ht="13.8" thickBot="1">
      <c r="A1" s="52" t="s">
        <v>28</v>
      </c>
      <c r="B1" s="53"/>
    </row>
    <row r="2" spans="1:10" ht="13.8" thickBot="1">
      <c r="A2" s="49" t="s">
        <v>33</v>
      </c>
      <c r="B2" s="50"/>
      <c r="C2" s="50"/>
      <c r="D2" s="50"/>
      <c r="E2" s="50"/>
      <c r="F2" s="50"/>
      <c r="G2" s="50"/>
      <c r="H2" s="50"/>
      <c r="I2" s="50"/>
      <c r="J2" s="51"/>
    </row>
    <row r="3" spans="1:10" ht="13.8" thickBot="1">
      <c r="A3" s="1"/>
      <c r="B3" s="2"/>
      <c r="C3" s="2"/>
      <c r="D3" s="2"/>
      <c r="E3" s="2"/>
      <c r="F3" s="2" t="s">
        <v>7</v>
      </c>
      <c r="G3" s="2"/>
      <c r="H3" s="2"/>
      <c r="I3" s="2"/>
      <c r="J3" s="3"/>
    </row>
    <row r="4" spans="1:10" ht="26.4">
      <c r="A4" s="47" t="s">
        <v>17</v>
      </c>
      <c r="B4" s="4" t="s">
        <v>8</v>
      </c>
      <c r="C4" s="5" t="s">
        <v>25</v>
      </c>
      <c r="D4" s="5">
        <v>2</v>
      </c>
      <c r="E4" s="5">
        <v>3</v>
      </c>
      <c r="F4" s="6">
        <v>4</v>
      </c>
      <c r="G4" s="6">
        <v>5</v>
      </c>
      <c r="H4" s="6">
        <v>6</v>
      </c>
      <c r="I4" s="6">
        <v>7</v>
      </c>
      <c r="J4" s="7" t="s">
        <v>18</v>
      </c>
    </row>
    <row r="5" spans="1:10" ht="26.4">
      <c r="A5" s="8">
        <v>1</v>
      </c>
      <c r="B5" s="9" t="s">
        <v>19</v>
      </c>
      <c r="C5" s="10">
        <v>6</v>
      </c>
      <c r="D5" s="10">
        <v>4</v>
      </c>
      <c r="E5" s="10">
        <v>3</v>
      </c>
      <c r="F5" s="11">
        <v>1</v>
      </c>
      <c r="G5" s="11">
        <v>2</v>
      </c>
      <c r="H5" s="11">
        <v>3</v>
      </c>
      <c r="I5" s="11">
        <v>1</v>
      </c>
      <c r="J5" s="12">
        <v>9</v>
      </c>
    </row>
    <row r="6" spans="1:10" ht="27.75" customHeight="1">
      <c r="A6" s="13">
        <f t="shared" ref="A6:A12" si="0">A5+1</f>
        <v>2</v>
      </c>
      <c r="B6" s="9" t="s">
        <v>14</v>
      </c>
      <c r="C6" s="10">
        <v>4</v>
      </c>
      <c r="D6" s="10">
        <v>3</v>
      </c>
      <c r="E6" s="10">
        <v>3</v>
      </c>
      <c r="F6" s="11">
        <v>1</v>
      </c>
      <c r="G6" s="11">
        <v>2</v>
      </c>
      <c r="H6" s="11">
        <v>1</v>
      </c>
      <c r="I6" s="11">
        <v>2</v>
      </c>
      <c r="J6" s="12">
        <v>5</v>
      </c>
    </row>
    <row r="7" spans="1:10" ht="30" customHeight="1">
      <c r="A7" s="13">
        <f t="shared" si="0"/>
        <v>3</v>
      </c>
      <c r="B7" s="9" t="s">
        <v>20</v>
      </c>
      <c r="C7" s="10">
        <v>5</v>
      </c>
      <c r="D7" s="10">
        <v>4</v>
      </c>
      <c r="E7" s="10">
        <v>5</v>
      </c>
      <c r="F7" s="11">
        <v>1</v>
      </c>
      <c r="G7" s="11">
        <v>3</v>
      </c>
      <c r="H7" s="11">
        <v>2</v>
      </c>
      <c r="I7" s="11">
        <v>2</v>
      </c>
      <c r="J7" s="14">
        <v>8</v>
      </c>
    </row>
    <row r="8" spans="1:10">
      <c r="A8" s="13">
        <f t="shared" si="0"/>
        <v>4</v>
      </c>
      <c r="B8" s="15" t="s">
        <v>21</v>
      </c>
      <c r="C8" s="10">
        <v>5</v>
      </c>
      <c r="D8" s="10">
        <v>4</v>
      </c>
      <c r="E8" s="10">
        <v>6</v>
      </c>
      <c r="F8" s="11">
        <v>1</v>
      </c>
      <c r="G8" s="11">
        <v>3</v>
      </c>
      <c r="H8" s="11">
        <v>2</v>
      </c>
      <c r="I8" s="11">
        <v>2</v>
      </c>
      <c r="J8" s="12">
        <v>7</v>
      </c>
    </row>
    <row r="9" spans="1:10">
      <c r="A9" s="13">
        <f t="shared" si="0"/>
        <v>5</v>
      </c>
      <c r="B9" s="9" t="s">
        <v>22</v>
      </c>
      <c r="C9" s="16">
        <v>6</v>
      </c>
      <c r="D9" s="16">
        <v>4</v>
      </c>
      <c r="E9" s="16">
        <v>5</v>
      </c>
      <c r="F9" s="17">
        <v>1</v>
      </c>
      <c r="G9" s="17">
        <v>2</v>
      </c>
      <c r="H9" s="17">
        <v>3</v>
      </c>
      <c r="I9" s="17">
        <v>3</v>
      </c>
      <c r="J9" s="14">
        <v>6</v>
      </c>
    </row>
    <row r="10" spans="1:10">
      <c r="A10" s="13">
        <f t="shared" si="0"/>
        <v>6</v>
      </c>
      <c r="B10" s="18" t="s">
        <v>23</v>
      </c>
      <c r="C10" s="10">
        <v>5</v>
      </c>
      <c r="D10" s="10">
        <v>3</v>
      </c>
      <c r="E10" s="10">
        <v>6</v>
      </c>
      <c r="F10" s="11">
        <v>1</v>
      </c>
      <c r="G10" s="11">
        <v>5</v>
      </c>
      <c r="H10" s="11">
        <v>4</v>
      </c>
      <c r="I10" s="11">
        <v>2</v>
      </c>
      <c r="J10" s="12">
        <v>4</v>
      </c>
    </row>
    <row r="11" spans="1:10" ht="26.4">
      <c r="A11" s="13">
        <f t="shared" si="0"/>
        <v>7</v>
      </c>
      <c r="B11" s="43" t="s">
        <v>15</v>
      </c>
      <c r="C11" s="10">
        <v>4</v>
      </c>
      <c r="D11" s="10">
        <v>3</v>
      </c>
      <c r="E11" s="10">
        <v>4</v>
      </c>
      <c r="F11" s="11">
        <v>2</v>
      </c>
      <c r="G11" s="11">
        <v>3</v>
      </c>
      <c r="H11" s="11">
        <v>2</v>
      </c>
      <c r="I11" s="11">
        <v>2</v>
      </c>
      <c r="J11" s="12">
        <v>10</v>
      </c>
    </row>
    <row r="12" spans="1:10">
      <c r="A12" s="19">
        <f t="shared" si="0"/>
        <v>8</v>
      </c>
      <c r="B12" s="44" t="s">
        <v>16</v>
      </c>
      <c r="C12" s="21">
        <v>5</v>
      </c>
      <c r="D12" s="21">
        <v>2</v>
      </c>
      <c r="E12" s="21">
        <v>5</v>
      </c>
      <c r="F12" s="22">
        <v>1</v>
      </c>
      <c r="G12" s="22">
        <v>4</v>
      </c>
      <c r="H12" s="22">
        <v>3</v>
      </c>
      <c r="I12" s="22">
        <v>2</v>
      </c>
      <c r="J12" s="23">
        <v>3</v>
      </c>
    </row>
    <row r="13" spans="1:10" ht="26.4">
      <c r="A13" s="24">
        <v>9</v>
      </c>
      <c r="B13" s="20" t="s">
        <v>30</v>
      </c>
      <c r="C13" s="21">
        <v>4</v>
      </c>
      <c r="D13" s="21">
        <v>3</v>
      </c>
      <c r="E13" s="21">
        <v>5</v>
      </c>
      <c r="F13" s="22">
        <v>1</v>
      </c>
      <c r="G13" s="22">
        <v>2</v>
      </c>
      <c r="H13" s="22">
        <v>2</v>
      </c>
      <c r="I13" s="22">
        <v>2</v>
      </c>
      <c r="J13" s="23">
        <v>2</v>
      </c>
    </row>
    <row r="14" spans="1:10" ht="13.8" thickBot="1">
      <c r="A14" s="24">
        <v>10</v>
      </c>
      <c r="B14" s="20" t="s">
        <v>24</v>
      </c>
      <c r="C14" s="21">
        <v>6</v>
      </c>
      <c r="D14" s="21">
        <v>4</v>
      </c>
      <c r="E14" s="21">
        <v>3</v>
      </c>
      <c r="F14" s="22">
        <v>7</v>
      </c>
      <c r="G14" s="22">
        <v>3</v>
      </c>
      <c r="H14" s="22">
        <v>2</v>
      </c>
      <c r="I14" s="22">
        <v>5</v>
      </c>
      <c r="J14" s="25">
        <v>1</v>
      </c>
    </row>
    <row r="15" spans="1:10" ht="13.8" thickTop="1">
      <c r="A15" s="26" t="s">
        <v>12</v>
      </c>
      <c r="B15" s="27"/>
      <c r="C15" s="28">
        <f t="shared" ref="C15:I15" si="1">(C5*$J$5)+(C6*$J$6)+(C7*$J$7)+(C8*$J$8)+(C9*$J$9)+(C10*$J$10)+(C11*$J$11)+(C12*$J$12)+(C13*$J$13)+(C14*$J$14)</f>
        <v>274</v>
      </c>
      <c r="D15" s="28">
        <f t="shared" si="1"/>
        <v>193</v>
      </c>
      <c r="E15" s="28">
        <f t="shared" si="1"/>
        <v>246</v>
      </c>
      <c r="F15" s="28">
        <f t="shared" si="1"/>
        <v>71</v>
      </c>
      <c r="G15" s="28">
        <f t="shared" si="1"/>
        <v>154</v>
      </c>
      <c r="H15" s="28">
        <f t="shared" si="1"/>
        <v>131</v>
      </c>
      <c r="I15" s="28">
        <f t="shared" si="1"/>
        <v>110</v>
      </c>
      <c r="J15" s="29">
        <f>SUM(C15:I15)</f>
        <v>1179</v>
      </c>
    </row>
    <row r="16" spans="1:10" ht="13.8" thickBot="1">
      <c r="A16" s="30" t="s">
        <v>13</v>
      </c>
      <c r="B16" s="31"/>
      <c r="C16" s="32">
        <f t="shared" ref="C16:I16" si="2">C15/$J$15</f>
        <v>0.23240033927056827</v>
      </c>
      <c r="D16" s="32">
        <f t="shared" si="2"/>
        <v>0.16369804919423239</v>
      </c>
      <c r="E16" s="32">
        <f t="shared" si="2"/>
        <v>0.20865139949109415</v>
      </c>
      <c r="F16" s="32">
        <f t="shared" si="2"/>
        <v>6.0220525869380828E-2</v>
      </c>
      <c r="G16" s="32">
        <f t="shared" si="2"/>
        <v>0.13061916878710772</v>
      </c>
      <c r="H16" s="32">
        <f t="shared" si="2"/>
        <v>0.1111111111111111</v>
      </c>
      <c r="I16" s="32">
        <f t="shared" si="2"/>
        <v>9.3299406276505514E-2</v>
      </c>
      <c r="J16" s="33">
        <f>SUM(C16:I16)</f>
        <v>1.0000000000000002</v>
      </c>
    </row>
    <row r="17" spans="1:10" ht="13.8" thickBot="1">
      <c r="A17" s="34"/>
      <c r="B17" s="45"/>
      <c r="C17" s="46"/>
      <c r="D17" s="46"/>
      <c r="E17" s="46"/>
      <c r="F17" s="46"/>
      <c r="G17" s="46"/>
      <c r="H17" s="46"/>
      <c r="I17" s="46"/>
      <c r="J17" s="46"/>
    </row>
    <row r="18" spans="1:10" ht="13.8" thickBot="1">
      <c r="A18" s="34"/>
      <c r="B18" s="35" t="s">
        <v>31</v>
      </c>
      <c r="C18" s="48">
        <f t="shared" ref="C18:I18" si="3">C19/$J$19</f>
        <v>0.15865384615384615</v>
      </c>
      <c r="D18" s="48">
        <f t="shared" si="3"/>
        <v>0.14423076923076922</v>
      </c>
      <c r="E18" s="48">
        <f t="shared" si="3"/>
        <v>0.1201923076923077</v>
      </c>
      <c r="F18" s="48">
        <f t="shared" si="3"/>
        <v>0.21634615384615385</v>
      </c>
      <c r="G18" s="48">
        <f t="shared" si="3"/>
        <v>0.1201923076923077</v>
      </c>
      <c r="H18" s="48">
        <f t="shared" si="3"/>
        <v>7.2115384615384609E-2</v>
      </c>
      <c r="I18" s="48">
        <f t="shared" si="3"/>
        <v>0.16826923076923078</v>
      </c>
      <c r="J18" s="36" t="s">
        <v>27</v>
      </c>
    </row>
    <row r="19" spans="1:10" ht="13.8" thickBot="1">
      <c r="A19" s="34"/>
      <c r="B19" s="37" t="s">
        <v>32</v>
      </c>
      <c r="C19" s="38">
        <v>33</v>
      </c>
      <c r="D19" s="38">
        <v>30</v>
      </c>
      <c r="E19" s="38">
        <v>25</v>
      </c>
      <c r="F19" s="39">
        <v>45</v>
      </c>
      <c r="G19" s="39">
        <v>25</v>
      </c>
      <c r="H19" s="39">
        <v>15</v>
      </c>
      <c r="I19" s="39">
        <v>35</v>
      </c>
      <c r="J19" s="40">
        <f>SUM(C19:I19)</f>
        <v>208</v>
      </c>
    </row>
    <row r="20" spans="1:10">
      <c r="B20" s="41"/>
      <c r="C20" s="41"/>
      <c r="D20" s="41"/>
      <c r="E20" s="41"/>
    </row>
    <row r="21" spans="1:10" ht="26.1" customHeight="1">
      <c r="B21" s="54"/>
      <c r="C21" s="55"/>
      <c r="D21" s="55"/>
      <c r="E21" s="55"/>
      <c r="F21" s="55"/>
      <c r="G21" s="55"/>
      <c r="H21" s="55"/>
      <c r="I21" s="42"/>
    </row>
  </sheetData>
  <mergeCells count="3">
    <mergeCell ref="A2:J2"/>
    <mergeCell ref="A1:B1"/>
    <mergeCell ref="B21:H21"/>
  </mergeCells>
  <phoneticPr fontId="0" type="noConversion"/>
  <printOptions gridLinesSet="0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showGridLines="0" tabSelected="1" zoomScaleNormal="100" workbookViewId="0">
      <selection activeCell="K4" sqref="K4"/>
    </sheetView>
  </sheetViews>
  <sheetFormatPr defaultRowHeight="13.2"/>
  <cols>
    <col min="1" max="1" width="4.88671875" customWidth="1"/>
    <col min="2" max="2" width="28.6640625" customWidth="1"/>
    <col min="3" max="3" width="9.44140625" customWidth="1"/>
    <col min="4" max="4" width="9.33203125" customWidth="1"/>
    <col min="6" max="6" width="8.88671875" customWidth="1"/>
    <col min="7" max="7" width="8.44140625" customWidth="1"/>
    <col min="8" max="8" width="8.109375" customWidth="1"/>
    <col min="9" max="9" width="8.33203125" customWidth="1"/>
    <col min="10" max="10" width="7.88671875" customWidth="1"/>
    <col min="11" max="11" width="12" customWidth="1"/>
  </cols>
  <sheetData>
    <row r="1" spans="1:11" ht="13.8" thickBot="1">
      <c r="A1" s="56" t="s">
        <v>29</v>
      </c>
      <c r="B1" s="53"/>
    </row>
    <row r="2" spans="1:11" ht="13.8" thickBot="1">
      <c r="A2" s="49" t="s">
        <v>34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ht="13.8" thickBot="1">
      <c r="A3" s="1"/>
      <c r="B3" s="2"/>
      <c r="C3" s="2"/>
      <c r="D3" s="2"/>
      <c r="E3" s="2"/>
      <c r="F3" s="2" t="s">
        <v>7</v>
      </c>
      <c r="G3" s="2"/>
      <c r="H3" s="2"/>
      <c r="I3" s="2"/>
      <c r="J3" s="2"/>
      <c r="K3" s="3"/>
    </row>
    <row r="4" spans="1:11" ht="26.4">
      <c r="A4" s="47" t="s">
        <v>17</v>
      </c>
      <c r="B4" s="4" t="s">
        <v>8</v>
      </c>
      <c r="C4" s="5" t="s">
        <v>25</v>
      </c>
      <c r="D4" s="5">
        <v>2</v>
      </c>
      <c r="E4" s="5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7" t="s">
        <v>26</v>
      </c>
    </row>
    <row r="5" spans="1:11" ht="26.4">
      <c r="A5" s="8">
        <v>1</v>
      </c>
      <c r="B5" s="9" t="s">
        <v>1</v>
      </c>
      <c r="C5" s="10">
        <v>5</v>
      </c>
      <c r="D5" s="10">
        <v>4</v>
      </c>
      <c r="E5" s="10">
        <v>3</v>
      </c>
      <c r="F5" s="11">
        <v>1</v>
      </c>
      <c r="G5" s="11">
        <v>2</v>
      </c>
      <c r="H5" s="11">
        <v>1</v>
      </c>
      <c r="I5" s="11">
        <v>1</v>
      </c>
      <c r="J5" s="11">
        <v>1</v>
      </c>
      <c r="K5" s="12">
        <v>9</v>
      </c>
    </row>
    <row r="6" spans="1:11" ht="26.4">
      <c r="A6" s="13">
        <f t="shared" ref="A6:A12" si="0">A5+1</f>
        <v>2</v>
      </c>
      <c r="B6" s="9" t="s">
        <v>2</v>
      </c>
      <c r="C6" s="10">
        <v>4</v>
      </c>
      <c r="D6" s="10">
        <v>3</v>
      </c>
      <c r="E6" s="10">
        <v>3</v>
      </c>
      <c r="F6" s="11">
        <v>1</v>
      </c>
      <c r="G6" s="11">
        <v>2</v>
      </c>
      <c r="H6" s="11">
        <v>2</v>
      </c>
      <c r="I6" s="11">
        <v>3</v>
      </c>
      <c r="J6" s="11">
        <v>3</v>
      </c>
      <c r="K6" s="12">
        <v>9</v>
      </c>
    </row>
    <row r="7" spans="1:11" ht="26.4">
      <c r="A7" s="13">
        <f t="shared" si="0"/>
        <v>3</v>
      </c>
      <c r="B7" s="9" t="s">
        <v>3</v>
      </c>
      <c r="C7" s="10">
        <v>4</v>
      </c>
      <c r="D7" s="10">
        <v>3</v>
      </c>
      <c r="E7" s="10">
        <v>5</v>
      </c>
      <c r="F7" s="11">
        <v>1</v>
      </c>
      <c r="G7" s="11">
        <v>3</v>
      </c>
      <c r="H7" s="11">
        <v>2</v>
      </c>
      <c r="I7" s="11">
        <v>2</v>
      </c>
      <c r="J7" s="11">
        <v>4</v>
      </c>
      <c r="K7" s="14">
        <v>5</v>
      </c>
    </row>
    <row r="8" spans="1:11" ht="26.4">
      <c r="A8" s="13">
        <f t="shared" si="0"/>
        <v>4</v>
      </c>
      <c r="B8" s="9" t="s">
        <v>4</v>
      </c>
      <c r="C8" s="10">
        <v>3</v>
      </c>
      <c r="D8" s="10">
        <v>4</v>
      </c>
      <c r="E8" s="10">
        <v>5</v>
      </c>
      <c r="F8" s="11">
        <v>1</v>
      </c>
      <c r="G8" s="11">
        <v>3</v>
      </c>
      <c r="H8" s="11">
        <v>2</v>
      </c>
      <c r="I8" s="11">
        <v>2</v>
      </c>
      <c r="J8" s="11">
        <v>2</v>
      </c>
      <c r="K8" s="12">
        <v>7</v>
      </c>
    </row>
    <row r="9" spans="1:11" ht="39.6">
      <c r="A9" s="13">
        <f t="shared" si="0"/>
        <v>5</v>
      </c>
      <c r="B9" s="15" t="s">
        <v>9</v>
      </c>
      <c r="C9" s="16">
        <v>4</v>
      </c>
      <c r="D9" s="16">
        <v>3</v>
      </c>
      <c r="E9" s="16">
        <v>5</v>
      </c>
      <c r="F9" s="17">
        <v>1</v>
      </c>
      <c r="G9" s="17">
        <v>2</v>
      </c>
      <c r="H9" s="17">
        <v>3</v>
      </c>
      <c r="I9" s="17">
        <v>2</v>
      </c>
      <c r="J9" s="17">
        <v>3</v>
      </c>
      <c r="K9" s="14">
        <v>6</v>
      </c>
    </row>
    <row r="10" spans="1:11">
      <c r="A10" s="13">
        <f t="shared" si="0"/>
        <v>6</v>
      </c>
      <c r="B10" s="18" t="s">
        <v>5</v>
      </c>
      <c r="C10" s="10">
        <v>5</v>
      </c>
      <c r="D10" s="10">
        <v>3</v>
      </c>
      <c r="E10" s="10">
        <v>6</v>
      </c>
      <c r="F10" s="11">
        <v>1</v>
      </c>
      <c r="G10" s="11">
        <v>4</v>
      </c>
      <c r="H10" s="11">
        <v>2</v>
      </c>
      <c r="I10" s="11">
        <v>3</v>
      </c>
      <c r="J10" s="11">
        <v>2</v>
      </c>
      <c r="K10" s="12">
        <v>4</v>
      </c>
    </row>
    <row r="11" spans="1:11" ht="66">
      <c r="A11" s="13">
        <f t="shared" si="0"/>
        <v>7</v>
      </c>
      <c r="B11" s="9" t="s">
        <v>6</v>
      </c>
      <c r="C11" s="10">
        <v>2</v>
      </c>
      <c r="D11" s="10">
        <v>3</v>
      </c>
      <c r="E11" s="10">
        <v>4</v>
      </c>
      <c r="F11" s="11">
        <v>2</v>
      </c>
      <c r="G11" s="11">
        <v>3</v>
      </c>
      <c r="H11" s="11">
        <v>2</v>
      </c>
      <c r="I11" s="11">
        <v>2</v>
      </c>
      <c r="J11" s="11">
        <v>1</v>
      </c>
      <c r="K11" s="12">
        <v>2</v>
      </c>
    </row>
    <row r="12" spans="1:11">
      <c r="A12" s="19">
        <f t="shared" si="0"/>
        <v>8</v>
      </c>
      <c r="B12" s="20" t="s">
        <v>10</v>
      </c>
      <c r="C12" s="21">
        <v>4</v>
      </c>
      <c r="D12" s="21">
        <v>2</v>
      </c>
      <c r="E12" s="21">
        <v>5</v>
      </c>
      <c r="F12" s="22">
        <v>1</v>
      </c>
      <c r="G12" s="22">
        <v>3</v>
      </c>
      <c r="H12" s="22">
        <v>2</v>
      </c>
      <c r="I12" s="22">
        <v>3</v>
      </c>
      <c r="J12" s="22">
        <v>2</v>
      </c>
      <c r="K12" s="23">
        <v>5</v>
      </c>
    </row>
    <row r="13" spans="1:11" ht="26.4">
      <c r="A13" s="24">
        <v>9</v>
      </c>
      <c r="B13" s="20" t="s">
        <v>11</v>
      </c>
      <c r="C13" s="21">
        <v>4</v>
      </c>
      <c r="D13" s="21">
        <v>2</v>
      </c>
      <c r="E13" s="21">
        <v>5</v>
      </c>
      <c r="F13" s="22">
        <v>2</v>
      </c>
      <c r="G13" s="22">
        <v>1</v>
      </c>
      <c r="H13" s="22">
        <v>2</v>
      </c>
      <c r="I13" s="22">
        <v>4</v>
      </c>
      <c r="J13" s="22">
        <v>3</v>
      </c>
      <c r="K13" s="23">
        <v>8</v>
      </c>
    </row>
    <row r="14" spans="1:11" ht="26.4">
      <c r="A14" s="24">
        <v>10</v>
      </c>
      <c r="B14" s="20" t="s">
        <v>30</v>
      </c>
      <c r="C14" s="21">
        <v>4</v>
      </c>
      <c r="D14" s="21">
        <v>3</v>
      </c>
      <c r="E14" s="21">
        <v>5</v>
      </c>
      <c r="F14" s="22">
        <v>1</v>
      </c>
      <c r="G14" s="22">
        <v>2</v>
      </c>
      <c r="H14" s="22">
        <v>2</v>
      </c>
      <c r="I14" s="22">
        <v>2</v>
      </c>
      <c r="J14" s="22">
        <v>2</v>
      </c>
      <c r="K14" s="23">
        <v>3</v>
      </c>
    </row>
    <row r="15" spans="1:11" ht="13.8" thickBot="1">
      <c r="A15" s="24">
        <v>11</v>
      </c>
      <c r="B15" s="20" t="s">
        <v>24</v>
      </c>
      <c r="C15" s="21">
        <v>5</v>
      </c>
      <c r="D15" s="21">
        <v>3</v>
      </c>
      <c r="E15" s="21">
        <v>6</v>
      </c>
      <c r="F15" s="22">
        <v>1</v>
      </c>
      <c r="G15" s="22">
        <v>2</v>
      </c>
      <c r="H15" s="22">
        <v>3</v>
      </c>
      <c r="I15" s="22">
        <v>2</v>
      </c>
      <c r="J15" s="22">
        <v>4</v>
      </c>
      <c r="K15" s="25">
        <v>1</v>
      </c>
    </row>
    <row r="16" spans="1:11" ht="13.8" thickTop="1">
      <c r="A16" s="26" t="s">
        <v>12</v>
      </c>
      <c r="B16" s="27"/>
      <c r="C16" s="28">
        <f t="shared" ref="C16:J16" si="1">(C5*$K$5)+(C6*$K$6)+(C7*$K$7)+(C8*$K$8)+(C9*$K$9)+(C10*$K$10)+(C11*$K$11)+(C12*$K$12)+(C13*$K$13)+(C14*$K$14)+(C15*$K$15)</f>
        <v>239</v>
      </c>
      <c r="D16" s="28">
        <f t="shared" si="1"/>
        <v>180</v>
      </c>
      <c r="E16" s="28">
        <f t="shared" si="1"/>
        <v>262</v>
      </c>
      <c r="F16" s="28">
        <f t="shared" si="1"/>
        <v>69</v>
      </c>
      <c r="G16" s="28">
        <f t="shared" si="1"/>
        <v>137</v>
      </c>
      <c r="H16" s="28">
        <f t="shared" si="1"/>
        <v>116</v>
      </c>
      <c r="I16" s="28">
        <f t="shared" si="1"/>
        <v>143</v>
      </c>
      <c r="J16" s="28">
        <f t="shared" si="1"/>
        <v>142</v>
      </c>
      <c r="K16" s="29">
        <f>SUM(C16:J16)</f>
        <v>1288</v>
      </c>
    </row>
    <row r="17" spans="1:11" ht="13.8" thickBot="1">
      <c r="A17" s="30" t="s">
        <v>13</v>
      </c>
      <c r="B17" s="31"/>
      <c r="C17" s="32">
        <f t="shared" ref="C17:J17" si="2">C16/$K$16</f>
        <v>0.18555900621118013</v>
      </c>
      <c r="D17" s="32">
        <f t="shared" si="2"/>
        <v>0.13975155279503104</v>
      </c>
      <c r="E17" s="32">
        <f t="shared" si="2"/>
        <v>0.20341614906832298</v>
      </c>
      <c r="F17" s="32">
        <f t="shared" si="2"/>
        <v>5.3571428571428568E-2</v>
      </c>
      <c r="G17" s="32">
        <f t="shared" si="2"/>
        <v>0.1063664596273292</v>
      </c>
      <c r="H17" s="32">
        <f t="shared" si="2"/>
        <v>9.0062111801242239E-2</v>
      </c>
      <c r="I17" s="32">
        <f t="shared" si="2"/>
        <v>0.1110248447204969</v>
      </c>
      <c r="J17" s="32">
        <f t="shared" si="2"/>
        <v>0.11024844720496894</v>
      </c>
      <c r="K17" s="33">
        <f>SUM(C17:J17)</f>
        <v>1</v>
      </c>
    </row>
    <row r="18" spans="1:11" ht="13.8" thickBot="1">
      <c r="A18" s="34"/>
      <c r="B18" s="45"/>
      <c r="C18" s="46"/>
      <c r="D18" s="46"/>
      <c r="E18" s="46"/>
      <c r="F18" s="46"/>
      <c r="G18" s="46"/>
      <c r="H18" s="46"/>
      <c r="I18" s="46"/>
      <c r="J18" s="46"/>
      <c r="K18" s="46"/>
    </row>
    <row r="19" spans="1:11" ht="13.8" thickBot="1">
      <c r="A19" s="34"/>
      <c r="B19" s="35" t="s">
        <v>31</v>
      </c>
      <c r="C19" s="48">
        <f t="shared" ref="C19:J19" si="3">C20/$K$20</f>
        <v>0.14012738853503184</v>
      </c>
      <c r="D19" s="48">
        <f t="shared" si="3"/>
        <v>6.3694267515923567E-2</v>
      </c>
      <c r="E19" s="48">
        <f t="shared" si="3"/>
        <v>0.26539278131634819</v>
      </c>
      <c r="F19" s="48">
        <f t="shared" si="3"/>
        <v>9.5541401273885357E-2</v>
      </c>
      <c r="G19" s="48">
        <f t="shared" si="3"/>
        <v>5.3078556263269641E-2</v>
      </c>
      <c r="H19" s="48">
        <f t="shared" si="3"/>
        <v>7.4309978768577492E-2</v>
      </c>
      <c r="I19" s="48">
        <f t="shared" si="3"/>
        <v>0.14861995753715498</v>
      </c>
      <c r="J19" s="48">
        <f t="shared" si="3"/>
        <v>0.15923566878980891</v>
      </c>
      <c r="K19" s="36" t="s">
        <v>27</v>
      </c>
    </row>
    <row r="20" spans="1:11" ht="13.8" thickBot="1">
      <c r="A20" s="34"/>
      <c r="B20" s="37" t="s">
        <v>32</v>
      </c>
      <c r="C20" s="38">
        <v>66</v>
      </c>
      <c r="D20" s="38">
        <v>30</v>
      </c>
      <c r="E20" s="38">
        <v>125</v>
      </c>
      <c r="F20" s="39">
        <v>45</v>
      </c>
      <c r="G20" s="39">
        <v>25</v>
      </c>
      <c r="H20" s="39">
        <v>35</v>
      </c>
      <c r="I20" s="39">
        <v>70</v>
      </c>
      <c r="J20" s="39">
        <v>75</v>
      </c>
      <c r="K20" s="40">
        <f>SUM(C20:J20)</f>
        <v>471</v>
      </c>
    </row>
    <row r="21" spans="1:11">
      <c r="B21" s="41" t="s">
        <v>0</v>
      </c>
      <c r="C21" s="41"/>
      <c r="D21" s="41"/>
      <c r="E21" s="41"/>
    </row>
    <row r="22" spans="1:11">
      <c r="H22" s="42">
        <f>SUM(C19:K19)</f>
        <v>0.99999999999999989</v>
      </c>
      <c r="I22" s="42"/>
    </row>
  </sheetData>
  <mergeCells count="2">
    <mergeCell ref="A2:K2"/>
    <mergeCell ref="A1:B1"/>
  </mergeCells>
  <phoneticPr fontId="0" type="noConversion"/>
  <printOptions gridLinesSet="0"/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Exh. 18.26 Com-Trct-Retail</vt:lpstr>
      <vt:lpstr>Exh. 18.27 Cm-Trct-Office-Apt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2014-06-26T20:53:32Z</cp:lastPrinted>
  <dcterms:created xsi:type="dcterms:W3CDTF">2005-09-22T17:08:07Z</dcterms:created>
  <dcterms:modified xsi:type="dcterms:W3CDTF">2014-07-01T17:06:29Z</dcterms:modified>
</cp:coreProperties>
</file>